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ERIKA OSORIO\Desktop\"/>
    </mc:Choice>
  </mc:AlternateContent>
  <xr:revisionPtr revIDLastSave="0" documentId="13_ncr:1_{703FECAE-5F4B-4B65-B5A5-51D5FD36143A}" xr6:coauthVersionLast="47" xr6:coauthVersionMax="47" xr10:uidLastSave="{00000000-0000-0000-0000-000000000000}"/>
  <bookViews>
    <workbookView xWindow="-110" yWindow="-110" windowWidth="19420" windowHeight="10300" tabRatio="594" activeTab="1" xr2:uid="{00000000-000D-0000-FFFF-FFFF00000000}"/>
  </bookViews>
  <sheets>
    <sheet name="Consolidado" sheetId="4" r:id="rId1"/>
    <sheet name="PET DICIEMBRE" sheetId="6" r:id="rId2"/>
    <sheet name="GRAFICOS (3)" sheetId="2" r:id="rId3"/>
  </sheets>
  <externalReferences>
    <externalReference r:id="rId4"/>
  </externalReferences>
  <definedNames>
    <definedName name="_xlnm._FilterDatabase" localSheetId="1" hidden="1">'PET DICIEMBRE'!$AI$1:$AI$9</definedName>
    <definedName name="_xlnm.Print_Area" localSheetId="1">'PET DICIEMBRE'!$A$1:$AP$8</definedName>
    <definedName name="INSTALACION" localSheetId="0">#REF!</definedName>
    <definedName name="INSTALACION" localSheetId="2">#REF!</definedName>
    <definedName name="INSTALACION" localSheetId="1">'PET DICIEMBRE'!$P:$P</definedName>
    <definedName name="PRESTACION" localSheetId="0">#REF!</definedName>
    <definedName name="PRESTACION" localSheetId="2">#REF!</definedName>
    <definedName name="PRESTACION" localSheetId="1">'PET DICIEMBRE'!$Q:$Q</definedName>
    <definedName name="_xlnm.Print_Titles" localSheetId="1">'PET DICIEMBRE'!$1:$8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50" i="6" l="1"/>
  <c r="AD50" i="6"/>
  <c r="AG50" i="6" l="1"/>
  <c r="AC50" i="6"/>
  <c r="I50" i="6"/>
  <c r="F50" i="6"/>
  <c r="T36" i="6" l="1"/>
  <c r="T35" i="6"/>
  <c r="T34" i="6"/>
  <c r="T33" i="6"/>
  <c r="AJ24" i="6" l="1"/>
  <c r="AJ15" i="6"/>
  <c r="AJ16" i="6"/>
  <c r="AJ17" i="6"/>
  <c r="AJ18" i="6"/>
  <c r="AJ20" i="6"/>
  <c r="AJ23" i="6"/>
  <c r="AJ21" i="6"/>
  <c r="AJ10" i="6"/>
  <c r="AJ11" i="6"/>
  <c r="AJ13" i="6"/>
  <c r="AN6" i="6" l="1"/>
  <c r="E53" i="6" l="1"/>
  <c r="E20" i="2" l="1"/>
  <c r="F19" i="2" s="1"/>
  <c r="F18" i="2" l="1"/>
  <c r="H15" i="4"/>
  <c r="G15" i="4"/>
  <c r="F15" i="4"/>
  <c r="E15" i="4"/>
  <c r="D15" i="4"/>
  <c r="C15" i="4"/>
  <c r="B11" i="4"/>
  <c r="B15" i="4" s="1"/>
  <c r="F59" i="2"/>
  <c r="F58" i="2"/>
  <c r="F60" i="2" s="1"/>
  <c r="E53" i="2"/>
  <c r="F52" i="2" s="1"/>
  <c r="E11" i="2"/>
  <c r="F9" i="2" s="1"/>
  <c r="F10" i="2" l="1"/>
  <c r="F50" i="2"/>
  <c r="F53" i="2" s="1"/>
  <c r="F8" i="2"/>
  <c r="F51" i="2"/>
  <c r="F11" i="2" l="1"/>
</calcChain>
</file>

<file path=xl/sharedStrings.xml><?xml version="1.0" encoding="utf-8"?>
<sst xmlns="http://schemas.openxmlformats.org/spreadsheetml/2006/main" count="485" uniqueCount="356">
  <si>
    <t>TOTAL DE PETICIONES</t>
  </si>
  <si>
    <t>PETICION</t>
  </si>
  <si>
    <t>ORLANDO MENDOZA</t>
  </si>
  <si>
    <t>NEGATIVA</t>
  </si>
  <si>
    <t>POSITIVA</t>
  </si>
  <si>
    <t>ABIERTA</t>
  </si>
  <si>
    <t>CERRADA</t>
  </si>
  <si>
    <t>OTROS</t>
  </si>
  <si>
    <t>SOL.INF.   OTRAS ENTIDADES</t>
  </si>
  <si>
    <t>SOL.INF.</t>
  </si>
  <si>
    <t>prestacion</t>
  </si>
  <si>
    <t>Instalacion</t>
  </si>
  <si>
    <t>Otro</t>
  </si>
  <si>
    <t>Facturación</t>
  </si>
  <si>
    <t>Otros</t>
  </si>
  <si>
    <t>Denuncia</t>
  </si>
  <si>
    <t>Sugerencia</t>
  </si>
  <si>
    <t>Reclamo</t>
  </si>
  <si>
    <t>Queja</t>
  </si>
  <si>
    <t>Petición</t>
  </si>
  <si>
    <t>Alcantarillado</t>
  </si>
  <si>
    <t>Acueducto</t>
  </si>
  <si>
    <t>Comercial</t>
  </si>
  <si>
    <t>Telefónico</t>
  </si>
  <si>
    <t>Buzon de Sugerencias</t>
  </si>
  <si>
    <t>Correo Electrónico</t>
  </si>
  <si>
    <t>Formato electrónico Pagina Web</t>
  </si>
  <si>
    <t>Ventanilla Radicación</t>
  </si>
  <si>
    <t>Ventanilla atención</t>
  </si>
  <si>
    <t>NOMBRES Y APELLIDOS</t>
  </si>
  <si>
    <t>DOCUMENTO DE IDENTIDAD</t>
  </si>
  <si>
    <t>ID USUARIO/CODIGO BARRIO</t>
  </si>
  <si>
    <t>Tiempo respuesta</t>
  </si>
  <si>
    <t>Fecha respuesta</t>
  </si>
  <si>
    <t>No. radicado</t>
  </si>
  <si>
    <t>TIPO RESPUESTA</t>
  </si>
  <si>
    <t>ESTADO PQRSD</t>
  </si>
  <si>
    <t xml:space="preserve">TIPO (asunto)
</t>
  </si>
  <si>
    <t>FUNCIONARIO GESTION</t>
  </si>
  <si>
    <t>GESTION:OBSERVACIONES DE LA GESTION REALIZADA</t>
  </si>
  <si>
    <t>ASUNTO: RESUMEN DESCRIPCION O CAUSAL</t>
  </si>
  <si>
    <t>ASUNTO DE LA SOLICITUD</t>
  </si>
  <si>
    <t xml:space="preserve">CAUSAL (no aplica otros) </t>
  </si>
  <si>
    <t>MECANISMO DE RECEPCIÓN</t>
  </si>
  <si>
    <t>REMITENTE</t>
  </si>
  <si>
    <t>Fecha de Radicado/recepción
DD/MM/AAAA</t>
  </si>
  <si>
    <t xml:space="preserve">No. Radicado
</t>
  </si>
  <si>
    <r>
      <t xml:space="preserve">Vigente a partir de:
</t>
    </r>
    <r>
      <rPr>
        <sz val="10"/>
        <rFont val="Arial"/>
        <family val="2"/>
      </rPr>
      <t>21-06-2019</t>
    </r>
  </si>
  <si>
    <r>
      <t xml:space="preserve">Versión: </t>
    </r>
    <r>
      <rPr>
        <sz val="10"/>
        <rFont val="Arial"/>
        <family val="2"/>
      </rPr>
      <t>2</t>
    </r>
  </si>
  <si>
    <t>FORMATO CAPTURA GESTIÓN PQRSDO</t>
  </si>
  <si>
    <r>
      <t xml:space="preserve">Página: </t>
    </r>
    <r>
      <rPr>
        <sz val="10"/>
        <rFont val="Arial"/>
        <family val="2"/>
      </rPr>
      <t>1</t>
    </r>
  </si>
  <si>
    <r>
      <t xml:space="preserve">Código: </t>
    </r>
    <r>
      <rPr>
        <sz val="10"/>
        <rFont val="Arial"/>
        <family val="2"/>
      </rPr>
      <t>GCO-FR-027</t>
    </r>
  </si>
  <si>
    <t>SISTEMA DE GESTION</t>
  </si>
  <si>
    <t>Canales de atención</t>
  </si>
  <si>
    <t>Cantidad</t>
  </si>
  <si>
    <t>%</t>
  </si>
  <si>
    <t>Línea de 116</t>
  </si>
  <si>
    <t>Total</t>
  </si>
  <si>
    <t>Tipificación</t>
  </si>
  <si>
    <t>Reclamos</t>
  </si>
  <si>
    <t>Solicitudes de Información</t>
  </si>
  <si>
    <t>Otras Peticiones</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</si>
  <si>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</si>
  <si>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</si>
  <si>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</si>
  <si>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</si>
  <si>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</si>
  <si>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</si>
  <si>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</si>
  <si>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</si>
  <si>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</si>
  <si>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</si>
  <si>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</si>
  <si>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</si>
  <si>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</si>
  <si>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</si>
  <si>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</si>
  <si>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</si>
  <si>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</si>
  <si>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</si>
  <si>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</si>
  <si>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</si>
  <si>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</si>
  <si>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</si>
  <si>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</si>
  <si>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</si>
  <si>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</si>
  <si>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</si>
  <si>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</si>
  <si>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</si>
  <si>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</si>
  <si>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</si>
  <si>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</si>
  <si>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</si>
  <si>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</si>
  <si>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</si>
  <si>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</si>
  <si>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RESUMEN</t>
  </si>
  <si>
    <t>TIEMPO PORMEDIO DE RESPUESTA</t>
  </si>
  <si>
    <t>TOTAL PETICIONES X VENTANILLA</t>
  </si>
  <si>
    <t>TOTAL DE PETICIONES X CORREO</t>
  </si>
  <si>
    <t>TOTAL DE PETICIONES OTROS</t>
  </si>
  <si>
    <t>FABIAN MORRIS</t>
  </si>
  <si>
    <t xml:space="preserve">PETICION </t>
  </si>
  <si>
    <t>EDGAR JIMENEZ</t>
  </si>
  <si>
    <t>ORLANDO MENDOZA MEJIA</t>
  </si>
  <si>
    <t>NA</t>
  </si>
  <si>
    <t>PETICIONES NOVIEMBRE.</t>
  </si>
  <si>
    <t>LLANITO</t>
  </si>
  <si>
    <t>BUENOS AIRES</t>
  </si>
  <si>
    <t>SOLICTUD DE RETIRO DE TUBERI AEN EL PREDIO DE MI PRETENENCIA</t>
  </si>
  <si>
    <t>CRUZ ANGEL BARBOSA GOMEZ</t>
  </si>
  <si>
    <t>VILLA LUISA</t>
  </si>
  <si>
    <t>2022-140-011627-2</t>
  </si>
  <si>
    <t xml:space="preserve">NO REQUIERE RSPUESTA ES ENTREGA D INFORMACION </t>
  </si>
  <si>
    <t>CIERRE DE SOLCITUD DE INCONFORMISMO POR ARREGLO DE ANDEN Y GRIETA DE VIIVENDA EN CALLE 50  8B-89 SECTOR COMERCIAL</t>
  </si>
  <si>
    <t>NESTOR QUINTERO CORREA</t>
  </si>
  <si>
    <t>ASSA</t>
  </si>
  <si>
    <t>COMERCIO</t>
  </si>
  <si>
    <t>2022/140/011585-2</t>
  </si>
  <si>
    <t>2022-120-009813-1</t>
  </si>
  <si>
    <t>ORLANDO  MENDOZA MEJIA</t>
  </si>
  <si>
    <t>AGUAS INFORMA QUE ES LA ENTIDAD ENCARGADA DE LA OPERACIÓN Y MANTENIMEINTO DE SISTEMAS DE ALCANTARILLADO Y QUE ATIVIDADES TALESCOMO LIMPIEZA DE CANALES SE ENCUENTRAN FUERA DE NUESTRA COMPETENCIA FUNCIONAL</t>
  </si>
  <si>
    <t>SOLICITUD DE CLIMPIEZA CANALIZACION ALREDEDOR DE LA CANCHA CORTIJILLO</t>
  </si>
  <si>
    <t>FREDYS  VILORIA FUENTES</t>
  </si>
  <si>
    <t>CORTIJILLO</t>
  </si>
  <si>
    <t>2022-140-0111592-2</t>
  </si>
  <si>
    <t xml:space="preserve">DE ACUERO A LO SOLICITADO SE INFORMA QUE LA EMPRESA NO ES LA ENCARGADA DE DICHA LABOR RAZON POR LAS CUAL SE REALIZA EL TRASLADO </t>
  </si>
  <si>
    <t>PRTICION</t>
  </si>
  <si>
    <t xml:space="preserve">CON LA PRESENTE RESPETUOSAMENTE SOLICTAMOS LA  LIMPIEZA DE LA CANALIZACION DE LA POLIDEPORTIVA DEL BARRIO </t>
  </si>
  <si>
    <t>MARIA ESPERANZA GUERRA POVON</t>
  </si>
  <si>
    <t>126494+5+4</t>
  </si>
  <si>
    <t>NOVALITO</t>
  </si>
  <si>
    <t>2022-140-011592-2</t>
  </si>
  <si>
    <t>VICTOR DE LA CURZ</t>
  </si>
  <si>
    <t>NO REQUIEE RESPUESTA ES SOLICITUD DE ACOMPAÑAMIENTO</t>
  </si>
  <si>
    <t>POR EMDIO DE LA PRESENTE HACEMOS TRASLADO DE LA SOLICITUD DE L INSOTITUTO DE MEDICINA LEGAL DEBIDO A QUE NO SON USUARIOS NUESTROS</t>
  </si>
  <si>
    <t>MEDICINA LEGAL</t>
  </si>
  <si>
    <t>CAS</t>
  </si>
  <si>
    <t>comercial</t>
  </si>
  <si>
    <t>2022-140-011724-2</t>
  </si>
  <si>
    <t>N/A</t>
  </si>
  <si>
    <t>NO REQUIERRE RESPUESTA ES ENTREGA DE PETICION DE INFORMACINO SOBRE LA SOLICITOU</t>
  </si>
  <si>
    <t>RESPUESTA A PETICION</t>
  </si>
  <si>
    <t>AL RESPECTO INFORMAMOS  QUE EL PREDIO UBIUCADO EN LA CALLE 76 CON CARRERA 214 SE ENCUENTRA EN ZONA DE ESPACION PUBLICO Y CON AMENAZA DE ORIGEN TECNOCLOGICO</t>
  </si>
  <si>
    <t>OMAR ERNESTO PRADA RUEDA</t>
  </si>
  <si>
    <t>LIBERTAD</t>
  </si>
  <si>
    <t>2022-140-011984-2</t>
  </si>
  <si>
    <t>2022-120-010127-1</t>
  </si>
  <si>
    <t>SE REWLAIZA TRASLADO DE LA PRESENTE COMUNICACIÓN A  POR EL FACTOR COMPETENCIA</t>
  </si>
  <si>
    <t>PETETICION</t>
  </si>
  <si>
    <t>TRASLADO DE LA PETICION DEL SEOÑR EN LA CVUAL SOLICITA LA INTALACION DE 50 METORS DE TUBERIA DEL BARRIO BUENOS AIRES QUE DESB¿CARGAN  PROVINIENTES DEL BARRIO INSCREIADL</t>
  </si>
  <si>
    <t>ARMANDO AMTONIO MONTES             MANUEL ARROYO</t>
  </si>
  <si>
    <t>2022-140-011954-2</t>
  </si>
  <si>
    <t>2022-120-010401-1</t>
  </si>
  <si>
    <t>SE INFORMA QUE SE REALIZO TRASLADO A LA SECRETARIA DE INFRAESTRUCTURAS POR FACTOR COMPETENCIA</t>
  </si>
  <si>
    <t>POR EMDIO D ELA PRESENTE NOS PERMITIMOS  INFORMAR DE LA RIIREGULARIDAD EN EL CONTADOR DE ENERGIA DE LA PLANTA EN EL CUAL SE OBSERVA UN  CABLE CONECTDO A UNA CHATARRERIA</t>
  </si>
  <si>
    <t>JUAN JOSE BONNET</t>
  </si>
  <si>
    <t>MINIPTARS</t>
  </si>
  <si>
    <t>SIMCOC</t>
  </si>
  <si>
    <t>2022-140-011988-2</t>
  </si>
  <si>
    <t>2022-120-010222-1</t>
  </si>
  <si>
    <t>POR MEDIO DE LA PRESENTE SE  SOLICTA QUE ALLEGUE CERTIFACO DE CARACTERIZACION DEL VERTIMIENTO CON EL FIN DE REALIZAR LAS ACTIVIDADES DE LIMPIEZA PAGADAS</t>
  </si>
  <si>
    <t>POR MEDIO DE LA PRESENTYE SOLICITO EL ALQUILER PARA LIMPIAR LA CALA DE ALCANTARILLADO DE GASEOSA LUX</t>
  </si>
  <si>
    <t>CARLOS  MORENO</t>
  </si>
  <si>
    <t>CONSTRUMETALICAS</t>
  </si>
  <si>
    <t>2022-140-011893-2</t>
  </si>
  <si>
    <t>NO REQUERE REPUESTA SE PROGRAMO ASISTENCIA</t>
  </si>
  <si>
    <t>POR EMDIO DE LA PRESENMTE SOLICITAMOS SU APOYO CON LA PRESENCIA DEL EQUIPO DE PRESION SUCCION EL DIA 17 DE DICIEMBRE EN EL EMENTERIO CENTRAL</t>
  </si>
  <si>
    <t>ARMANDO ANTONIO MONTES</t>
  </si>
  <si>
    <t>CEMENTERIO</t>
  </si>
  <si>
    <t>2022-140-011831-2</t>
  </si>
  <si>
    <t>2022-120-010059-1</t>
  </si>
  <si>
    <t>SE INFORMA QUE ESTE PEICION FUE CNOTESTADA EL DIA 29 DE NOVIEMBRE SE ADJUNTA COPIA DE LA RESPUESDTA</t>
  </si>
  <si>
    <t>PETICINO</t>
  </si>
  <si>
    <t>SE REALIZA TRASLADO DE LA PETICION DE LA SEÑORA LEIDYS CONTRERAS PADILLA</t>
  </si>
  <si>
    <t>ARMANDO MONTES</t>
  </si>
  <si>
    <t>2022-140-011835-2</t>
  </si>
  <si>
    <t>2022-120-010224-1</t>
  </si>
  <si>
    <t>LA EMPRESA INFORMA QUE ES LA ENTRIDAD ENCARGADA DE LA OPERACIÓN Y MANTENIMIENTO DE LOS SITEMAS PUBLICOS DE ALCANTARILLADO YQ EU NO ES MENESTER DE LA EMPRESA EL MANTENIMIENTO DE LAS REDES INTERNAS DE LA INSTITUCION, POR ENDE SE TRASLADA</t>
  </si>
  <si>
    <t>POR MEDIO DE LA PRESENTE SOLICTANMOS LA  INTERVENCION A TRAVES DE SUS EUIPOS PROFESIONALES PARA EL MANTENIMIENTO DE LAS REDES DE ALCANTARILLADO DE LA SEDE  A DE ESTA INSTITUCION EDUCATIVA.</t>
  </si>
  <si>
    <t>MAROCLINO GRANICA</t>
  </si>
  <si>
    <t>CIUDADELA EDUCATIVA DEL MAGDALENA MEDIO</t>
  </si>
  <si>
    <t>2022-140-011854-2</t>
  </si>
  <si>
    <t>2022-120-0101258-1</t>
  </si>
  <si>
    <t>SE INFORMA QUE SE TRASLADA POR COMPETENCIA</t>
  </si>
  <si>
    <t>SE TRASLADA PETICION DE BUENOS AIRES</t>
  </si>
  <si>
    <t xml:space="preserve">ARMANDO ANTONIO MONTES </t>
  </si>
  <si>
    <t>2022-14-011833-2</t>
  </si>
  <si>
    <t>2022-120-010223-1</t>
  </si>
  <si>
    <t>SE REALIZO LA VISITA SOLICITADA POR PARTE DEL PETICIONARIO</t>
  </si>
  <si>
    <t>POR LMEDIO DE LA PRESENTE SOLICITAMOS VISITA TECNICA CON EL FIN  DE DETERMINAR EL PUNTO DE VERTIMIENTO PARA REALIZACION DE MONITOREO</t>
  </si>
  <si>
    <t>INGRID BELTRAN BERMUDEZ</t>
  </si>
  <si>
    <t>890,204,814-4</t>
  </si>
  <si>
    <t>2022-130-011765-2</t>
  </si>
  <si>
    <t>2022-120-010263-1</t>
  </si>
  <si>
    <t>WILLIAM CARRASCAL</t>
  </si>
  <si>
    <t>SE INFORMA QUE EL OFICIO SE TRASLADO AL LA SECRETARIA DE INFRAESTRUCTURA POR EL FACTOR COMPETENCIA</t>
  </si>
  <si>
    <t>DE ACUEROD A LO RECIBIDO ME PERMITO HACER TRASLADO DE LA PETICION PRESENTADA POR EL SEÑOR LUIS ARANGO PRESIDENTE DE ASOJUNTAS</t>
  </si>
  <si>
    <t>LUIS ALBERTO ARANGO                                    LUIS MANUEL TORO</t>
  </si>
  <si>
    <t>2022-140-012399-2</t>
  </si>
  <si>
    <t>LA REPSTUOSAMENTE INFORMA QUE LA PETICION SE TRATA DE UNA PETICION REPETITIVA LA CUAL YA FUE RESUELTA  EN LOS PLAXOS ESTABLECIDOS POR LA LEY</t>
  </si>
  <si>
    <t>2022-120-011250-1</t>
  </si>
  <si>
    <t>Corte de la Información: DICIEMBRE  DE 2022</t>
  </si>
  <si>
    <t>INFORME CONSOLIDADO DE PETICIONES DICIEMBRE 2022</t>
  </si>
  <si>
    <t>DICIEMBRE</t>
  </si>
  <si>
    <t>2022-140-011588-2</t>
  </si>
  <si>
    <t>2022-140-011597-2</t>
  </si>
  <si>
    <t>2022-140-011602-2</t>
  </si>
  <si>
    <t>2022-130-011659-2</t>
  </si>
  <si>
    <t>2022-140-011528-2</t>
  </si>
  <si>
    <t>2022-140-011986-2</t>
  </si>
  <si>
    <t>2022-140-011973-2</t>
  </si>
  <si>
    <t>2022-140-012144-2</t>
  </si>
  <si>
    <t>2022-140-012247-2</t>
  </si>
  <si>
    <t>2022-140-012337-2</t>
  </si>
  <si>
    <t>2022-140-012426-2</t>
  </si>
  <si>
    <t>2022-140-012590-2</t>
  </si>
  <si>
    <t>Cra 5 No. 50-43 PALACIO MUNICIPAL DE BARRANCABERMEJA</t>
  </si>
  <si>
    <t>heyner.mancera@barrancabermeja.gov.co</t>
  </si>
  <si>
    <t>HEYNER MANCERA RINCON</t>
  </si>
  <si>
    <t>OFICINA 25 DE AGOSTO EDIFICIO Nº 06</t>
  </si>
  <si>
    <t>TULIO HERNANDEZ LOPEZ</t>
  </si>
  <si>
    <t>Calle 37 No. 52-59 barrio las flores</t>
  </si>
  <si>
    <t>operativodpycia@gmail.com</t>
  </si>
  <si>
    <t>MARIA JOSE CARVAJAL</t>
  </si>
  <si>
    <t>Carrera 18 No. 84-35 bogota</t>
  </si>
  <si>
    <t>SSPD@SUPERSERVICIOS.GOV.CO</t>
  </si>
  <si>
    <t>JAMES A. COPETE RIOS</t>
  </si>
  <si>
    <t>Cra 15 B No. 56-39</t>
  </si>
  <si>
    <t>clinicareinalucia@hotmail.com</t>
  </si>
  <si>
    <t>MARIO NARVAEZ SOLANO</t>
  </si>
  <si>
    <t>SOLICITUD CERTIFICADO DE DISPONIBILIDAD DE SERVICIO DE ACUEDUCTO</t>
  </si>
  <si>
    <t>SE OTORGA INFORMACION REQUERIDA</t>
  </si>
  <si>
    <t>NANCY FLOREZ</t>
  </si>
  <si>
    <t>2022-120-010143-1</t>
  </si>
  <si>
    <t>SOLICITUD AUTORIZACIÓN CORTE ENERGÍA POR 4 HORAS CIRCUITO 463 PARNASO</t>
  </si>
  <si>
    <t>SOLICITUD INFORMACION REDES SUBTERRANEAS</t>
  </si>
  <si>
    <t>SANDRA FONSECA</t>
  </si>
  <si>
    <t>DEL TRÁMITE NEGATIVAS SOLICITUDES FACTIBILIDAD, VIABILIDAD Y DISPONIBILIDAD INMEDIATA PRESTACIÓN SERVICIOS EFECTIVA SERVICIOS PÚBLICOS DOMICILIARIOS ACUEDUCTO Y ALCANTARILLADO.</t>
  </si>
  <si>
    <t>SOLICITUD APROBACIÓN DISEÑO ALCANTARILLADO SANITARIO PLUVIAL Y SERVICIO ALCANTARILLADO</t>
  </si>
  <si>
    <t>CALLE 48 No. 17-25 CONTRALORIA MUNICIPAL DE BARRANCABERMEJA</t>
  </si>
  <si>
    <t>info@contraloriabarrancabermeja.gov.co</t>
  </si>
  <si>
    <t>JEHYMMYS TATIANA SANCHEZ CALA</t>
  </si>
  <si>
    <t>SOLICITUD INFORMACION "DENUNCIA SOBRE VIOLACION AL PRINCIPIO DE ECONOMIA Y PLANEACION EN OBRA DE LA DIAGONAL 65 ENTRE TV 44 Y 48(GLORIETA FERTICOL) Y LA TV 48 ENTRE DIAGONAL 65 Y DIAGONAL 52(BARRIO BOSTON-SALIDA A LA VIRGEN)-OBRA EN LOS PEATONALES"</t>
  </si>
  <si>
    <t>2022-120-009665-1</t>
  </si>
  <si>
    <t>CL 37 No. 52-59 BARRIO LAS FLORES</t>
  </si>
  <si>
    <t>PATRICIO CARO RAMBAUT</t>
  </si>
  <si>
    <t>SOLICITUD DE INFORMACION REDES DE SERVICIO</t>
  </si>
  <si>
    <t>SOLICITUD DE INFORMACION REDES DE SERVICIO MIRADORES DE LA CEIBA, ALTOS DEL CAMPESTRE, LA PENINSULA, VILLARELYS, CL 50  LOTE 234</t>
  </si>
  <si>
    <t>SE OTORGA INFORMACION DE REDES DE SERVICIO MIRADORES DE LA CEIBA, ALTOS DEL CAMPESTRE, LA PENINSULA, VILLARELYS, CL 50  LOTE 234</t>
  </si>
  <si>
    <t>2022-120-009738-1</t>
  </si>
  <si>
    <t>BARRIO PABLO ACUÑA</t>
  </si>
  <si>
    <t>juntadeaccioncomunalpabloacuna@gmail.com</t>
  </si>
  <si>
    <t>FRANCY MILENA GARNICA</t>
  </si>
  <si>
    <t>COMUNICADO Y ATENCION OPORTUNA A LAS AFECTACIONES QUE PRESENTA LA OBRA DE ESTABILIZACION Y SISTEMA DEL ALCANTARILLADO PLUVIAL EN EL BARRIO PABLO ACUÑA</t>
  </si>
  <si>
    <t xml:space="preserve">SE NOTIFICA AL  RESPECTIVO CONTRATISTA PARA SU REVISION Y RESPUESTA AL REQUERIMIENTO SOLICITADO </t>
  </si>
  <si>
    <t>2022-120-009718-1</t>
  </si>
  <si>
    <t>CRA 60 # 39-22 BARRIO CAMPESTRE</t>
  </si>
  <si>
    <t>arq.gerca26@hotmail.com</t>
  </si>
  <si>
    <t>GERARDO CASTRO QUINTERO</t>
  </si>
  <si>
    <t>DISPONIBILIDAD DESERVICIO DE ALCANTARILLADO SANITARIO</t>
  </si>
  <si>
    <t>SE APRUEBA DISPONIBILIDAD DE SERVICIO DE ALCANTARILLADO Y SE LE SOLICITA DILIGENCIAR TRÁMITES PERTINENTES PARA ASÍ EFECTUAR LA ENTREGA DE DICHO CERTIFICADO</t>
  </si>
  <si>
    <t>2022-120-009966-1</t>
  </si>
  <si>
    <t>JAC PABLO ACUÑA</t>
  </si>
  <si>
    <t>2022-120-009780-1</t>
  </si>
  <si>
    <t>CRA 5 # 50-43 SECTOR COMERCIAL</t>
  </si>
  <si>
    <t>luisa.orozco@barrancabermeja.gov.co</t>
  </si>
  <si>
    <t>LUISA FERNANDA OROZO MOLINA</t>
  </si>
  <si>
    <t>ATENCION A PRESENCIA DE HUECO EN INTERSECCION VIAL, POR OBRAS REPOSICION DE REDES "AGUA POTABLE" BARRIO COLOMBIA</t>
  </si>
  <si>
    <t>EL CONTRATISTA RESPECTIVO REALIZÓ LA REPARACIÓN DEL DAÑO REPORTADO POR EL PETICIONARIO</t>
  </si>
  <si>
    <t>2022-120-010105-1</t>
  </si>
  <si>
    <t>juntabarrionuevaesperanza@gmail.com</t>
  </si>
  <si>
    <t>JUAN CARLOS FLOREZ AMARIZ</t>
  </si>
  <si>
    <t>SOLICITUD DE RECUPERACION DE ZONAS VERDES</t>
  </si>
  <si>
    <t>SE RESPONDE CON CITACION A REUNION EN OBRA CON LOS PRESIDENTES DE LAS JAC NUEVA ESPERANZA, RAMARAL, BENJAMIN HERRERA</t>
  </si>
  <si>
    <t>2022-120-010038-1</t>
  </si>
  <si>
    <t>2022-140-011562-2</t>
  </si>
  <si>
    <t>CARLOS ANDRES POSADA RAMIREZ</t>
  </si>
  <si>
    <t>2022-140-011691-2</t>
  </si>
  <si>
    <t>GRUPO AQUA LIFE SAS</t>
  </si>
  <si>
    <t>2022-140-011863-2</t>
  </si>
  <si>
    <t>CARMEN CELINA IBAÑEZ ELAM-Secretaria Jurídica Alcaldía Distrital Barrancabermeja</t>
  </si>
  <si>
    <t>2022-140-012127-2</t>
  </si>
  <si>
    <t>COVICOL</t>
  </si>
  <si>
    <t>2022-140-012271-2</t>
  </si>
  <si>
    <t>2022-140-012273-2</t>
  </si>
  <si>
    <t>Solicitan el pago de facturas por concepto de alquiler a favor de RAU CONSTRUCCIONES S.A.S</t>
  </si>
  <si>
    <t>El Consorcio PTAR SAN SAN SILVESTRE 2016 solicitaron a RAU CONSTRUCCIONES S.A.S. los servicios de alquiler de material de andamios; por tanto solicitan el pago de las facturas por valor de $336.310.660</t>
  </si>
  <si>
    <t xml:space="preserve">Se dio traslado al Consorcio PTAR SAN SILVESTRE </t>
  </si>
  <si>
    <t>GUSTAVO CALDERON SILVA</t>
  </si>
  <si>
    <t>2022-160-009672-1</t>
  </si>
  <si>
    <t>Solicitan el pago de facturas por concepto suministro de agua envasada y hielo</t>
  </si>
  <si>
    <t>Solicitan apoyo en la conciliación con la empresa contratista Contratista Construcciones Obras y Suministros COYS ya que les adeuda la suma de $13.629.807 por concepto de agua envasada y hielo suministada al Consorcio PTAR SAN SILVESTRE</t>
  </si>
  <si>
    <t>2022-160-009857-1</t>
  </si>
  <si>
    <t>Traslado por competencia solicitud pago urgente a favor de RAU CONSTRUCCIONES SAS</t>
  </si>
  <si>
    <t>Se envio respuesta en donde se da traslado al Consorcio PTAR SAN SILVESTRE</t>
  </si>
  <si>
    <t>2022-160-010131-1</t>
  </si>
  <si>
    <t xml:space="preserve">Requerimiento de pago inmediato de facturas de alquiler radicada y vencida, reposicion de los elementos perdidos o deteriorados </t>
  </si>
  <si>
    <t>Requerimiento de pago inmediato de facturas de alquiler radicada y vencida, reposicion de los elementos perdidos o deteriorados. Valor a pagar $1.027.467.409</t>
  </si>
  <si>
    <t>2022-160-010246-1</t>
  </si>
  <si>
    <t>2022-160-010237-1</t>
  </si>
  <si>
    <t>Requerimiento de pago inmediato de facturas de alquiler radicada y vencida, reposicion de los elementos perdidos o deteriorados. Valor a pagar $1.034.000.000</t>
  </si>
  <si>
    <t>1 DIA</t>
  </si>
  <si>
    <t>2 DIAS</t>
  </si>
  <si>
    <t>8 DIAS</t>
  </si>
  <si>
    <t>No se informa</t>
  </si>
  <si>
    <t>ND</t>
  </si>
  <si>
    <t>2022-140-011278-2</t>
  </si>
  <si>
    <t>PERSONERIA MUNICIPAL</t>
  </si>
  <si>
    <t>Solicitud informacion expediente 033 de 2022</t>
  </si>
  <si>
    <t>Informaciom sobre creacion cargo saneamiento basico</t>
  </si>
  <si>
    <t>Se dio respuesta dentro de los terminos de ley</t>
  </si>
  <si>
    <t>SUBGERENCIA ADMINISTRATIVA</t>
  </si>
  <si>
    <t>2022-100-009874-1</t>
  </si>
  <si>
    <t>11 DIAS</t>
  </si>
  <si>
    <t>Se solicito prorroga para respuesta, concedida. Se dio respuesta dentro de los terminos de ley</t>
  </si>
  <si>
    <t>2022-140-011464-2</t>
  </si>
  <si>
    <t>CONTRALORIA MUNICIPAL</t>
  </si>
  <si>
    <t>Solicitud pruebas proceso RF 029-2016-3</t>
  </si>
  <si>
    <t>Informacion sobre estatutos y manual de funciones</t>
  </si>
  <si>
    <t>SECRETARIA GENERAL</t>
  </si>
  <si>
    <t>2022-110-009642-1</t>
  </si>
  <si>
    <t>2022-140-011871-2</t>
  </si>
  <si>
    <t>Solicitud informacion dentro del proceso rad 029-2016</t>
  </si>
  <si>
    <t>Solicitud informacion sobre el sitio de disposicion</t>
  </si>
  <si>
    <t>2022-110-009961-1</t>
  </si>
  <si>
    <t>3 DIAS</t>
  </si>
  <si>
    <t>2022-140-011908-2</t>
  </si>
  <si>
    <t>PROCURADURIA PROVINCIAL</t>
  </si>
  <si>
    <t>Solicitud informacion exp 2019-793562</t>
  </si>
  <si>
    <t>Solicitud informacion contrato 145 de 2016</t>
  </si>
  <si>
    <t>2022-140-011906-2</t>
  </si>
  <si>
    <t>4 DIAS</t>
  </si>
  <si>
    <t>2022-140-011985-2</t>
  </si>
  <si>
    <t>ADOLFO ARGUMEDO</t>
  </si>
  <si>
    <t>Solicitud informacion funcionarios empresa</t>
  </si>
  <si>
    <t>Informacion del señor jaime Meza y Sebastian Toloza</t>
  </si>
  <si>
    <t>2022-110-010255-1</t>
  </si>
  <si>
    <t>10 DIAS</t>
  </si>
  <si>
    <t>140-012436-2</t>
  </si>
  <si>
    <t>Barrancabermeja</t>
  </si>
  <si>
    <t xml:space="preserve">NA </t>
  </si>
  <si>
    <t xml:space="preserve">EQUIPO PROTECCIÓN </t>
  </si>
  <si>
    <t>140-012300-2</t>
  </si>
  <si>
    <t>COLPENSIONES</t>
  </si>
  <si>
    <t xml:space="preserve">Derecho de petición </t>
  </si>
  <si>
    <t>solicitud de documentos e información de DANIEL ENRIQUE NIETO MENCO -</t>
  </si>
  <si>
    <t xml:space="preserve"> La causal se encuentra abierta y en los terminos de dar respuesta</t>
  </si>
  <si>
    <t xml:space="preserve">Administrativa </t>
  </si>
  <si>
    <t>Solicitud de información de pagos de aportes a pensión</t>
  </si>
  <si>
    <t>PETICIONES ADTIVAS PLANTA</t>
  </si>
  <si>
    <t>CERRADAS</t>
  </si>
  <si>
    <t>ABIERTAS</t>
  </si>
  <si>
    <t>4.2</t>
  </si>
  <si>
    <t>Ventanilla Atencion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</si>
</sst>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24"/>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name val="Arial"/>
      <family val="2"/>
    </font>
    <font>
      <sz val="10"/>
      <name val="Arial"/>
      <family val="2"/>
    </font>
    <font>
      <b/>
      <sz val="22"/>
      <color theme="1"/>
      <name val="Arial"/>
      <family val="2"/>
    </font>
    <font>
      <b/>
      <sz val="14"/>
      <color theme="1"/>
      <name val="Arial"/>
      <family val="2"/>
    </font>
    <font>
      <b/>
      <sz val="24"/>
      <color theme="1"/>
      <name val="Arial"/>
      <family val="2"/>
    </font>
    <font>
      <sz val="14"/>
      <color theme="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b/>
      <sz val="16"/>
      <color theme="1"/>
      <name val="Arial"/>
      <family val="2"/>
    </font>
    <font>
      <b/>
      <sz val="12"/>
      <color theme="1"/>
      <name val="Arial"/>
      <family val="2"/>
    </font>
    <font>
      <sz val="16"/>
      <color theme="1"/>
      <name val="Calibri"/>
      <family val="2"/>
      <scheme val="minor"/>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22"/>
      <color theme="1"/>
      <name val="Calibri"/>
      <family val="2"/>
      <scheme val="minor"/>
    </font>
    <font>
      <b/>
      <sz val="36"/>
      <color theme="1"/>
      <name val="Calibri"/>
      <family val="2"/>
      <scheme val="minor"/>
    </font>
    <font>
      <b/>
      <sz val="26"/>
      <color theme="1"/>
      <name val="Calibri"/>
      <family val="2"/>
      <scheme val="minor"/>
    </font>
    <font>
      <u/>
      <sz val="11"/>
      <color theme="10"/>
      <name val="Calibri"/>
      <family val="2"/>
      <scheme val="minor"/>
    </font>
    <font>
      <sz val="1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33" fillId="0" borderId="0" applyNumberFormat="0" applyFill="0" applyBorder="0" applyAlignment="0" applyProtection="0"/>
  </cellStyleXfs>
  <cellXfs count="230">
    <xf numFmtId="0" fontId="0" fillId="0" borderId="0" xfId="0"/>
    <xf numFmtId="0" fontId="0" fillId="0" borderId="0" xfId="0" applyAlignment="1">
      <alignment horizontal="center" vertical="center"/>
    </xf>
    <xf numFmtId="0" fontId="3" fillId="0" borderId="0" xfId="0" applyFont="1" applyAlignment="1">
      <alignment wrapText="1"/>
    </xf>
    <xf numFmtId="0" fontId="0" fillId="2" borderId="0" xfId="0" applyFill="1"/>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2" fontId="0" fillId="0" borderId="0" xfId="0" applyNumberFormat="1"/>
    <xf numFmtId="0" fontId="14" fillId="0" borderId="0" xfId="0" applyFont="1"/>
    <xf numFmtId="0" fontId="15" fillId="4" borderId="34" xfId="0" applyFont="1" applyFill="1" applyBorder="1" applyAlignment="1">
      <alignment horizontal="center" vertical="center"/>
    </xf>
    <xf numFmtId="0" fontId="15" fillId="4" borderId="27" xfId="0" applyFont="1" applyFill="1" applyBorder="1" applyAlignment="1">
      <alignment horizontal="center" vertical="center"/>
    </xf>
    <xf numFmtId="0" fontId="16" fillId="0" borderId="35" xfId="0" applyFont="1" applyBorder="1" applyAlignment="1">
      <alignment vertical="center"/>
    </xf>
    <xf numFmtId="0" fontId="16" fillId="0" borderId="15" xfId="0" applyFont="1" applyBorder="1" applyAlignment="1">
      <alignment horizontal="center" vertical="center"/>
    </xf>
    <xf numFmtId="10" fontId="16" fillId="0" borderId="15" xfId="0" applyNumberFormat="1" applyFont="1" applyBorder="1" applyAlignment="1">
      <alignment horizontal="center" vertical="center"/>
    </xf>
    <xf numFmtId="9" fontId="16" fillId="0" borderId="15" xfId="0" applyNumberFormat="1" applyFont="1" applyBorder="1" applyAlignment="1">
      <alignment horizontal="center" vertical="center"/>
    </xf>
    <xf numFmtId="0" fontId="15" fillId="3" borderId="34" xfId="0" applyFont="1" applyFill="1" applyBorder="1" applyAlignment="1">
      <alignment horizontal="center" vertical="center"/>
    </xf>
    <xf numFmtId="0" fontId="15" fillId="3" borderId="27" xfId="0" applyFont="1" applyFill="1" applyBorder="1" applyAlignment="1">
      <alignment horizontal="center" vertical="center"/>
    </xf>
    <xf numFmtId="10" fontId="16" fillId="0" borderId="15" xfId="0" applyNumberFormat="1" applyFont="1" applyBorder="1" applyAlignment="1">
      <alignment horizontal="right" vertical="center"/>
    </xf>
    <xf numFmtId="0" fontId="15" fillId="3" borderId="34" xfId="0" applyFont="1" applyFill="1" applyBorder="1" applyAlignment="1">
      <alignment horizontal="center" vertical="center" wrapText="1"/>
    </xf>
    <xf numFmtId="0" fontId="16" fillId="0" borderId="35" xfId="0" applyFont="1" applyBorder="1" applyAlignment="1">
      <alignment horizontal="left" vertical="center" wrapText="1"/>
    </xf>
    <xf numFmtId="0" fontId="15" fillId="0" borderId="15" xfId="0" applyFont="1" applyBorder="1" applyAlignment="1">
      <alignment horizontal="center" vertical="center"/>
    </xf>
    <xf numFmtId="0" fontId="16" fillId="0" borderId="35" xfId="0" applyFont="1" applyBorder="1" applyAlignment="1">
      <alignment horizontal="left" vertical="center"/>
    </xf>
    <xf numFmtId="0" fontId="17" fillId="0" borderId="15" xfId="0" applyFont="1" applyBorder="1" applyAlignment="1">
      <alignment horizontal="center" vertical="center"/>
    </xf>
    <xf numFmtId="164" fontId="16" fillId="0" borderId="15" xfId="1" applyNumberFormat="1" applyFont="1" applyBorder="1" applyAlignment="1">
      <alignment horizontal="center" vertical="center"/>
    </xf>
    <xf numFmtId="9" fontId="16" fillId="0" borderId="15" xfId="1" applyFont="1" applyBorder="1" applyAlignment="1">
      <alignment horizontal="center" vertical="center"/>
    </xf>
    <xf numFmtId="0" fontId="6" fillId="0" borderId="0" xfId="0" applyFont="1"/>
    <xf numFmtId="0" fontId="20" fillId="0" borderId="0" xfId="0" applyFont="1"/>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left" vertical="center" wrapText="1"/>
    </xf>
    <xf numFmtId="0" fontId="6" fillId="0" borderId="0" xfId="0" applyFont="1" applyAlignment="1">
      <alignment vertical="center"/>
    </xf>
    <xf numFmtId="0" fontId="19" fillId="0" borderId="40" xfId="0" applyFont="1" applyBorder="1" applyAlignment="1">
      <alignment horizontal="center" vertical="center"/>
    </xf>
    <xf numFmtId="0" fontId="21" fillId="0" borderId="43" xfId="0" applyFont="1" applyBorder="1" applyAlignment="1">
      <alignment horizontal="center" vertical="center" wrapText="1"/>
    </xf>
    <xf numFmtId="0" fontId="22" fillId="0" borderId="43" xfId="0" applyFont="1" applyBorder="1" applyAlignment="1">
      <alignment horizontal="center" vertical="center" wrapText="1"/>
    </xf>
    <xf numFmtId="0" fontId="23" fillId="0" borderId="44" xfId="0" applyFont="1" applyBorder="1" applyAlignment="1">
      <alignment horizontal="justify" vertical="center" wrapText="1"/>
    </xf>
    <xf numFmtId="0" fontId="23" fillId="0" borderId="1" xfId="0" applyFont="1" applyBorder="1" applyAlignment="1">
      <alignment horizontal="center" vertical="center"/>
    </xf>
    <xf numFmtId="0" fontId="23" fillId="0" borderId="39" xfId="0" applyFont="1" applyBorder="1" applyAlignment="1">
      <alignment horizontal="center" vertical="center"/>
    </xf>
    <xf numFmtId="0" fontId="23" fillId="0" borderId="45" xfId="0" applyFont="1" applyBorder="1" applyAlignment="1">
      <alignment horizontal="justify" vertical="center" wrapText="1"/>
    </xf>
    <xf numFmtId="0" fontId="19" fillId="0" borderId="45" xfId="0" applyFont="1" applyBorder="1" applyAlignment="1">
      <alignment horizontal="justify" vertical="center" wrapText="1"/>
    </xf>
    <xf numFmtId="1" fontId="23" fillId="0" borderId="1" xfId="0" applyNumberFormat="1" applyFont="1" applyBorder="1" applyAlignment="1">
      <alignment horizontal="center" vertical="center"/>
    </xf>
    <xf numFmtId="0" fontId="19" fillId="0" borderId="39" xfId="0" applyFont="1" applyBorder="1" applyAlignment="1">
      <alignment horizontal="center" vertical="center"/>
    </xf>
    <xf numFmtId="1" fontId="23" fillId="0" borderId="45" xfId="0" applyNumberFormat="1" applyFont="1" applyBorder="1" applyAlignment="1">
      <alignment horizontal="justify" vertical="center" wrapText="1"/>
    </xf>
    <xf numFmtId="0" fontId="23" fillId="0" borderId="14" xfId="0" applyFont="1" applyBorder="1" applyAlignment="1">
      <alignment horizontal="justify" vertical="center" wrapText="1"/>
    </xf>
    <xf numFmtId="0" fontId="23" fillId="0" borderId="13" xfId="0" applyFont="1" applyBorder="1" applyAlignment="1">
      <alignment horizontal="center" vertical="center"/>
    </xf>
    <xf numFmtId="0" fontId="23" fillId="0" borderId="46" xfId="0" applyFont="1" applyBorder="1" applyAlignment="1">
      <alignment horizontal="center" vertical="center"/>
    </xf>
    <xf numFmtId="0" fontId="19" fillId="0" borderId="12" xfId="0" applyFont="1" applyBorder="1" applyAlignment="1">
      <alignment horizontal="justify" vertical="center" wrapText="1"/>
    </xf>
    <xf numFmtId="0" fontId="19" fillId="0" borderId="47" xfId="0" applyFont="1" applyBorder="1"/>
    <xf numFmtId="0" fontId="19" fillId="0" borderId="48" xfId="0" applyFont="1" applyBorder="1" applyAlignment="1">
      <alignment horizontal="center"/>
    </xf>
    <xf numFmtId="0" fontId="19" fillId="0" borderId="49" xfId="0" applyFont="1" applyBorder="1"/>
    <xf numFmtId="0" fontId="23"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2" xfId="0" applyFont="1" applyBorder="1" applyAlignment="1">
      <alignment horizontal="center" vertical="center"/>
    </xf>
    <xf numFmtId="0" fontId="24" fillId="0" borderId="42" xfId="0" applyFont="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24" fillId="0" borderId="1" xfId="0" applyFont="1" applyBorder="1" applyAlignment="1">
      <alignment horizontal="center"/>
    </xf>
    <xf numFmtId="0" fontId="19" fillId="0" borderId="45" xfId="0" applyFont="1" applyBorder="1"/>
    <xf numFmtId="0" fontId="19" fillId="0" borderId="13" xfId="0" applyFont="1" applyBorder="1" applyAlignment="1">
      <alignment horizontal="center"/>
    </xf>
    <xf numFmtId="0" fontId="19" fillId="0" borderId="46" xfId="0" applyFont="1" applyBorder="1" applyAlignment="1">
      <alignment horizontal="center"/>
    </xf>
    <xf numFmtId="0" fontId="24" fillId="0" borderId="46" xfId="0" applyFont="1" applyBorder="1" applyAlignment="1">
      <alignment horizontal="center"/>
    </xf>
    <xf numFmtId="0" fontId="19" fillId="0" borderId="12" xfId="0" applyFont="1" applyBorder="1"/>
    <xf numFmtId="0" fontId="23" fillId="0" borderId="50" xfId="0" applyFont="1" applyBorder="1" applyAlignment="1">
      <alignment horizontal="justify" vertical="center" wrapText="1"/>
    </xf>
    <xf numFmtId="0" fontId="19" fillId="0" borderId="51" xfId="0" applyFont="1" applyBorder="1" applyAlignment="1">
      <alignment horizontal="center" vertical="center"/>
    </xf>
    <xf numFmtId="0" fontId="19" fillId="0" borderId="52" xfId="0" applyFont="1" applyBorder="1" applyAlignment="1">
      <alignment horizontal="center"/>
    </xf>
    <xf numFmtId="0" fontId="24" fillId="0" borderId="52" xfId="0" applyFont="1" applyBorder="1" applyAlignment="1">
      <alignment horizontal="center"/>
    </xf>
    <xf numFmtId="0" fontId="19" fillId="0" borderId="53" xfId="0" applyFont="1" applyBorder="1"/>
    <xf numFmtId="0" fontId="0" fillId="0" borderId="0" xfId="0" applyAlignment="1">
      <alignment horizontal="left"/>
    </xf>
    <xf numFmtId="0" fontId="15"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9" fontId="16" fillId="0" borderId="0" xfId="0" applyNumberFormat="1" applyFont="1" applyAlignment="1">
      <alignment horizontal="center" vertical="center"/>
    </xf>
    <xf numFmtId="0" fontId="16" fillId="0" borderId="0" xfId="0" applyFont="1" applyAlignment="1">
      <alignment vertical="center"/>
    </xf>
    <xf numFmtId="10" fontId="16" fillId="0" borderId="0" xfId="0" applyNumberFormat="1" applyFont="1" applyAlignment="1">
      <alignment horizontal="right" vertical="center"/>
    </xf>
    <xf numFmtId="14" fontId="0" fillId="0" borderId="1" xfId="0" applyNumberFormat="1" applyBorder="1" applyAlignment="1">
      <alignment horizontal="center" vertical="center" wrapText="1"/>
    </xf>
    <xf numFmtId="0" fontId="30" fillId="0" borderId="1" xfId="0" applyFont="1" applyBorder="1" applyAlignment="1">
      <alignment horizontal="center" vertical="center"/>
    </xf>
    <xf numFmtId="14" fontId="4" fillId="0" borderId="0" xfId="0" applyNumberFormat="1" applyFont="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0" xfId="0" applyNumberFormat="1" applyAlignment="1">
      <alignment horizontal="center" vertical="center"/>
    </xf>
    <xf numFmtId="0" fontId="2" fillId="0" borderId="13" xfId="0" applyFont="1" applyBorder="1" applyAlignment="1">
      <alignment horizontal="center"/>
    </xf>
    <xf numFmtId="0" fontId="7" fillId="0" borderId="0" xfId="0" applyFont="1" applyAlignment="1">
      <alignment horizontal="center" vertical="center"/>
    </xf>
    <xf numFmtId="165" fontId="30" fillId="0" borderId="1" xfId="0" applyNumberFormat="1" applyFont="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1" fontId="30" fillId="0" borderId="1" xfId="0" applyNumberFormat="1" applyFont="1" applyBorder="1" applyAlignment="1">
      <alignment horizontal="center" vertical="center"/>
    </xf>
    <xf numFmtId="0" fontId="0" fillId="0" borderId="0" xfId="0" applyAlignment="1">
      <alignment wrapText="1"/>
    </xf>
    <xf numFmtId="49" fontId="0" fillId="0" borderId="1" xfId="0" applyNumberFormat="1" applyBorder="1" applyAlignment="1">
      <alignment horizontal="center" vertical="center"/>
    </xf>
    <xf numFmtId="17" fontId="8" fillId="0" borderId="15" xfId="0" applyNumberFormat="1" applyFont="1" applyBorder="1" applyAlignment="1">
      <alignment horizontal="center" vertical="center" wrapText="1"/>
    </xf>
    <xf numFmtId="1" fontId="0" fillId="0" borderId="0" xfId="0" applyNumberFormat="1" applyAlignment="1">
      <alignment horizontal="center" vertical="center"/>
    </xf>
    <xf numFmtId="0" fontId="0" fillId="0" borderId="42" xfId="0" applyBorder="1" applyAlignment="1">
      <alignment horizontal="center" vertical="center" wrapText="1"/>
    </xf>
    <xf numFmtId="14" fontId="0" fillId="0" borderId="42" xfId="0" applyNumberFormat="1" applyBorder="1" applyAlignment="1">
      <alignment horizontal="center" vertical="center" wrapText="1"/>
    </xf>
    <xf numFmtId="0" fontId="34" fillId="0" borderId="42" xfId="2" applyFont="1" applyFill="1" applyBorder="1" applyAlignment="1">
      <alignment horizontal="center" vertical="center" wrapText="1"/>
    </xf>
    <xf numFmtId="0" fontId="33" fillId="0" borderId="42" xfId="2" applyFill="1" applyBorder="1" applyAlignment="1">
      <alignment horizontal="center" vertical="center" wrapText="1"/>
    </xf>
    <xf numFmtId="0" fontId="0" fillId="0" borderId="42"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xf>
    <xf numFmtId="2" fontId="0" fillId="0" borderId="6"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xf numFmtId="0" fontId="0" fillId="0" borderId="1" xfId="0" applyBorder="1" applyAlignment="1">
      <alignment horizontal="center" vertical="center" textRotation="90" wrapText="1"/>
    </xf>
    <xf numFmtId="0" fontId="0" fillId="0" borderId="1" xfId="0" applyBorder="1" applyAlignment="1">
      <alignment horizontal="left" vertical="center" wrapText="1"/>
    </xf>
    <xf numFmtId="0" fontId="35"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0" fillId="0" borderId="6" xfId="0" applyBorder="1"/>
    <xf numFmtId="0" fontId="0" fillId="0" borderId="6" xfId="0" applyBorder="1" applyAlignment="1">
      <alignment vertical="center"/>
    </xf>
    <xf numFmtId="0" fontId="0" fillId="0" borderId="0" xfId="0" applyAlignment="1">
      <alignment vertical="center" wrapText="1"/>
    </xf>
    <xf numFmtId="0" fontId="0" fillId="0" borderId="6" xfId="0" applyBorder="1" applyAlignment="1">
      <alignment wrapText="1"/>
    </xf>
    <xf numFmtId="0" fontId="0" fillId="0" borderId="6" xfId="0" applyBorder="1" applyAlignment="1">
      <alignment horizontal="center" vertical="center" wrapText="1"/>
    </xf>
    <xf numFmtId="14" fontId="0" fillId="0" borderId="6" xfId="0" applyNumberFormat="1" applyBorder="1" applyAlignment="1">
      <alignment horizontal="center" vertical="center"/>
    </xf>
    <xf numFmtId="0" fontId="0" fillId="0" borderId="1" xfId="0" applyBorder="1" applyAlignment="1">
      <alignment wrapText="1"/>
    </xf>
    <xf numFmtId="0" fontId="0" fillId="2" borderId="1" xfId="0" applyFill="1" applyBorder="1" applyAlignment="1">
      <alignment horizontal="center" vertical="center" wrapText="1"/>
    </xf>
    <xf numFmtId="14" fontId="0" fillId="0" borderId="42" xfId="0" applyNumberFormat="1" applyBorder="1" applyAlignment="1">
      <alignment horizontal="center" vertical="center"/>
    </xf>
    <xf numFmtId="0" fontId="0" fillId="0" borderId="42" xfId="0" applyBorder="1" applyAlignment="1">
      <alignment vertical="center" wrapText="1"/>
    </xf>
    <xf numFmtId="0" fontId="0" fillId="0" borderId="42" xfId="0" applyBorder="1"/>
    <xf numFmtId="0" fontId="0" fillId="0" borderId="42" xfId="0" applyBorder="1" applyAlignment="1">
      <alignment vertical="center"/>
    </xf>
    <xf numFmtId="0" fontId="0" fillId="0" borderId="42" xfId="0" applyBorder="1" applyAlignment="1">
      <alignment wrapText="1"/>
    </xf>
    <xf numFmtId="0" fontId="0" fillId="2" borderId="42" xfId="0" applyFill="1" applyBorder="1" applyAlignment="1">
      <alignment horizontal="center" vertical="center" wrapText="1"/>
    </xf>
    <xf numFmtId="14" fontId="0" fillId="2" borderId="42" xfId="0" applyNumberFormat="1" applyFill="1" applyBorder="1" applyAlignment="1">
      <alignment horizontal="center" vertical="center"/>
    </xf>
    <xf numFmtId="3" fontId="0" fillId="0" borderId="1" xfId="0" applyNumberFormat="1" applyBorder="1" applyAlignment="1">
      <alignment horizontal="center" vertical="center"/>
    </xf>
    <xf numFmtId="14" fontId="0" fillId="0" borderId="1" xfId="0" applyNumberFormat="1" applyBorder="1"/>
    <xf numFmtId="14" fontId="0" fillId="0" borderId="42" xfId="0" applyNumberFormat="1" applyBorder="1" applyAlignment="1">
      <alignment vertical="center"/>
    </xf>
    <xf numFmtId="0" fontId="34" fillId="0" borderId="1" xfId="2" applyFont="1" applyFill="1" applyBorder="1" applyAlignment="1">
      <alignment horizontal="center" vertical="center" wrapText="1"/>
    </xf>
    <xf numFmtId="0" fontId="30" fillId="0" borderId="13" xfId="0" applyFont="1" applyBorder="1" applyAlignment="1">
      <alignment horizontal="center" vertical="center"/>
    </xf>
    <xf numFmtId="0" fontId="6" fillId="0" borderId="1" xfId="0" applyFont="1" applyBorder="1" applyAlignment="1">
      <alignment horizontal="center"/>
    </xf>
    <xf numFmtId="0" fontId="18" fillId="0" borderId="1" xfId="0" applyFont="1" applyBorder="1" applyAlignment="1">
      <alignment horizontal="center" vertical="center"/>
    </xf>
    <xf numFmtId="0" fontId="9" fillId="0" borderId="1" xfId="0" applyFont="1" applyBorder="1" applyAlignment="1">
      <alignment horizontal="left" vertical="center" wrapText="1"/>
    </xf>
    <xf numFmtId="0" fontId="19" fillId="0" borderId="1" xfId="0" applyFont="1" applyBorder="1" applyAlignment="1">
      <alignment horizontal="center" vertical="center"/>
    </xf>
    <xf numFmtId="0" fontId="9" fillId="0" borderId="1" xfId="0" applyFont="1" applyBorder="1" applyAlignment="1">
      <alignment horizontal="left" vertical="top" wrapText="1"/>
    </xf>
    <xf numFmtId="0" fontId="28" fillId="0" borderId="0" xfId="0" applyFont="1" applyAlignment="1">
      <alignment horizontal="left" vertical="center" wrapText="1"/>
    </xf>
    <xf numFmtId="0" fontId="25" fillId="0" borderId="0" xfId="0" applyFont="1" applyAlignment="1">
      <alignment horizontal="left" vertical="center" wrapText="1"/>
    </xf>
    <xf numFmtId="0" fontId="7" fillId="0" borderId="31"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41" xfId="0" applyFont="1" applyBorder="1" applyAlignment="1">
      <alignment horizontal="center" vertical="center"/>
    </xf>
    <xf numFmtId="0" fontId="19" fillId="0" borderId="13" xfId="0" applyFont="1" applyBorder="1" applyAlignment="1">
      <alignment horizontal="center" vertical="center"/>
    </xf>
    <xf numFmtId="0" fontId="19" fillId="0" borderId="42" xfId="0" applyFont="1" applyBorder="1" applyAlignment="1">
      <alignment horizontal="center" vertical="center"/>
    </xf>
    <xf numFmtId="0" fontId="19" fillId="0" borderId="3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24" fillId="0" borderId="54" xfId="0" applyFont="1" applyBorder="1" applyAlignment="1">
      <alignment horizontal="justify" vertical="center" wrapText="1"/>
    </xf>
    <xf numFmtId="0" fontId="24" fillId="0" borderId="55" xfId="0" applyFont="1" applyBorder="1" applyAlignment="1">
      <alignment horizontal="justify" vertical="center" wrapText="1"/>
    </xf>
    <xf numFmtId="0" fontId="24" fillId="0" borderId="56" xfId="0" applyFont="1" applyBorder="1" applyAlignment="1">
      <alignment horizontal="justify" vertical="center" wrapText="1"/>
    </xf>
    <xf numFmtId="0" fontId="24" fillId="0" borderId="57" xfId="0" applyFont="1" applyBorder="1" applyAlignment="1">
      <alignment horizontal="justify" vertical="center" wrapText="1"/>
    </xf>
    <xf numFmtId="0" fontId="24" fillId="0" borderId="50" xfId="0" applyFont="1" applyBorder="1" applyAlignment="1">
      <alignment horizontal="justify" vertical="center" wrapText="1"/>
    </xf>
    <xf numFmtId="0" fontId="24" fillId="0" borderId="51" xfId="0" applyFont="1" applyBorder="1" applyAlignment="1">
      <alignment horizontal="justify" vertical="center" wrapText="1"/>
    </xf>
    <xf numFmtId="0" fontId="24" fillId="0" borderId="52" xfId="0" applyFont="1" applyBorder="1" applyAlignment="1">
      <alignment horizontal="justify" vertical="center" wrapText="1"/>
    </xf>
    <xf numFmtId="0" fontId="24" fillId="0" borderId="53" xfId="0" applyFont="1" applyBorder="1" applyAlignment="1">
      <alignment horizontal="justify" vertical="center" wrapText="1"/>
    </xf>
    <xf numFmtId="0" fontId="27" fillId="0" borderId="0" xfId="0" applyFont="1" applyAlignment="1">
      <alignment horizontal="left" vertical="center" wrapText="1"/>
    </xf>
    <xf numFmtId="0" fontId="12" fillId="0" borderId="26" xfId="0" applyFont="1" applyBorder="1" applyAlignment="1">
      <alignment horizontal="center"/>
    </xf>
    <xf numFmtId="0" fontId="12" fillId="0" borderId="25"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12" fillId="0" borderId="16" xfId="0" applyFont="1" applyBorder="1" applyAlignment="1">
      <alignment horizontal="center"/>
    </xf>
    <xf numFmtId="0" fontId="12" fillId="0" borderId="15" xfId="0" applyFont="1" applyBorder="1" applyAlignment="1">
      <alignment horizontal="center"/>
    </xf>
    <xf numFmtId="0" fontId="13" fillId="0" borderId="26" xfId="0" applyFont="1" applyBorder="1" applyAlignment="1">
      <alignment horizontal="center" vertical="center"/>
    </xf>
    <xf numFmtId="0" fontId="13" fillId="0" borderId="33" xfId="0" applyFont="1" applyBorder="1" applyAlignment="1">
      <alignment horizontal="center" vertical="center"/>
    </xf>
    <xf numFmtId="0" fontId="13" fillId="0" borderId="25" xfId="0" applyFont="1" applyBorder="1" applyAlignment="1">
      <alignment horizontal="center" vertical="center"/>
    </xf>
    <xf numFmtId="0" fontId="13" fillId="0" borderId="16" xfId="0" applyFont="1" applyBorder="1" applyAlignment="1">
      <alignment horizontal="center" vertical="center"/>
    </xf>
    <xf numFmtId="0" fontId="13" fillId="0" borderId="32" xfId="0" applyFont="1" applyBorder="1" applyAlignment="1">
      <alignment horizontal="center" vertical="center"/>
    </xf>
    <xf numFmtId="0" fontId="13" fillId="0" borderId="15" xfId="0" applyFont="1" applyBorder="1" applyAlignment="1">
      <alignment horizontal="center"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1" fillId="0" borderId="26"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8" fillId="0" borderId="1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6" fillId="0" borderId="20"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18"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1" xfId="0" applyFont="1" applyBorder="1" applyAlignment="1">
      <alignment horizontal="center" vertical="center"/>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14" fontId="32" fillId="3" borderId="3" xfId="0" applyNumberFormat="1" applyFont="1" applyFill="1" applyBorder="1" applyAlignment="1">
      <alignment horizontal="center" vertical="center"/>
    </xf>
    <xf numFmtId="14" fontId="32" fillId="3" borderId="2"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14" fontId="31" fillId="3" borderId="39" xfId="0" applyNumberFormat="1" applyFont="1" applyFill="1" applyBorder="1" applyAlignment="1">
      <alignment horizontal="center" vertical="center"/>
    </xf>
    <xf numFmtId="14" fontId="31" fillId="3" borderId="3" xfId="0" applyNumberFormat="1" applyFont="1" applyFill="1" applyBorder="1" applyAlignment="1">
      <alignment horizontal="center" vertical="center"/>
    </xf>
    <xf numFmtId="14" fontId="31" fillId="3" borderId="2"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3" xfId="0" applyFont="1" applyBorder="1" applyAlignment="1">
      <alignment horizontal="center"/>
    </xf>
    <xf numFmtId="0" fontId="15" fillId="0" borderId="0" xfId="0" applyFont="1" applyAlignment="1">
      <alignment horizontal="center" vertical="center"/>
    </xf>
    <xf numFmtId="0" fontId="35" fillId="3" borderId="1"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CF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de saneamiento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Ventanilla Atencion</c:v>
                </c:pt>
              </c:strCache>
            </c:strRef>
          </c:cat>
          <c:val>
            <c:numRef>
              <c:f>'GRAFICOS (3)'!$E$8:$E$10</c:f>
              <c:numCache>
                <c:formatCode>General</c:formatCode>
                <c:ptCount val="3"/>
                <c:pt idx="0">
                  <c:v>27</c:v>
                </c:pt>
                <c:pt idx="1">
                  <c:v>12</c:v>
                </c:pt>
                <c:pt idx="2">
                  <c:v>1</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871674992"/>
        <c:axId val="871663024"/>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A1-4915-B909-5840B5F3B4CB}"/>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Ventanilla Atencion</c:v>
                </c:pt>
              </c:strCache>
            </c:strRef>
          </c:cat>
          <c:val>
            <c:numRef>
              <c:f>'GRAFICOS (3)'!$F$8:$F$10</c:f>
              <c:numCache>
                <c:formatCode>0.00%</c:formatCode>
                <c:ptCount val="3"/>
                <c:pt idx="0">
                  <c:v>0.67500000000000004</c:v>
                </c:pt>
                <c:pt idx="1">
                  <c:v>0.3</c:v>
                </c:pt>
                <c:pt idx="2">
                  <c:v>2.5000000000000001E-2</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700140480"/>
        <c:axId val="871673360"/>
      </c:lineChart>
      <c:catAx>
        <c:axId val="87167499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71663024"/>
        <c:crosses val="autoZero"/>
        <c:auto val="1"/>
        <c:lblAlgn val="ctr"/>
        <c:lblOffset val="100"/>
        <c:noMultiLvlLbl val="0"/>
      </c:catAx>
      <c:valAx>
        <c:axId val="871663024"/>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71674992"/>
        <c:crosses val="autoZero"/>
        <c:crossBetween val="between"/>
      </c:valAx>
      <c:valAx>
        <c:axId val="871673360"/>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0140480"/>
        <c:crosses val="max"/>
        <c:crossBetween val="between"/>
      </c:valAx>
      <c:catAx>
        <c:axId val="700140480"/>
        <c:scaling>
          <c:orientation val="minMax"/>
        </c:scaling>
        <c:delete val="1"/>
        <c:axPos val="b"/>
        <c:numFmt formatCode="General" sourceLinked="1"/>
        <c:majorTickMark val="none"/>
        <c:minorTickMark val="none"/>
        <c:tickLblPos val="nextTo"/>
        <c:crossAx val="871673360"/>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Distribucion</a:t>
            </a:r>
            <a:r>
              <a:rPr lang="es-CO" baseline="0"/>
              <a:t> de </a:t>
            </a:r>
            <a:r>
              <a:rPr lang="es-CO"/>
              <a:t>Causales</a:t>
            </a:r>
            <a:r>
              <a:rPr lang="es-CO" baseline="0"/>
              <a:t> de las PQRSD</a:t>
            </a:r>
            <a:endParaRPr lang="es-CO"/>
          </a:p>
        </c:rich>
      </c:tx>
      <c:layout>
        <c:manualLayout>
          <c:xMode val="edge"/>
          <c:yMode val="edge"/>
          <c:x val="0.21470822397200351"/>
          <c:y val="3.8986354775828458E-2"/>
        </c:manualLayout>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FF00"/>
            </a:solidFill>
          </c:spPr>
          <c:explosion val="16"/>
          <c:dPt>
            <c:idx val="0"/>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F79-4592-A822-3B303FCE6240}"/>
              </c:ext>
            </c:extLst>
          </c:dPt>
          <c:dPt>
            <c:idx val="1"/>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F79-4592-A822-3B303FCE6240}"/>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F79-4592-A822-3B303FCE6240}"/>
              </c:ext>
            </c:extLst>
          </c:dPt>
          <c:dPt>
            <c:idx val="3"/>
            <c:bubble3D val="0"/>
            <c:spPr>
              <a:solidFill>
                <a:srgbClr val="00FF00"/>
              </a:solidFill>
            </c:spPr>
            <c:extLst>
              <c:ext xmlns:c16="http://schemas.microsoft.com/office/drawing/2014/chart" uri="{C3380CC4-5D6E-409C-BE32-E72D297353CC}">
                <c16:uniqueId val="{00000007-DF79-4592-A822-3B303FCE6240}"/>
              </c:ext>
            </c:extLst>
          </c:dPt>
          <c:dLbls>
            <c:dLbl>
              <c:idx val="0"/>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80,95%</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1-DF79-4592-A822-3B303FCE6240}"/>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14,29%</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DF79-4592-A822-3B303FCE6240}"/>
                </c:ext>
              </c:extLst>
            </c:dLbl>
            <c:dLbl>
              <c:idx val="2"/>
              <c:layout>
                <c:manualLayout>
                  <c:x val="5.0190944881889715E-2"/>
                  <c:y val="4.2414103035128402E-2"/>
                </c:manualLayout>
              </c:layout>
              <c:tx>
                <c:rich>
                  <a:bodyPr/>
                  <a:lstStyle/>
                  <a:p>
                    <a:r>
                      <a:rPr lang="en-US"/>
                      <a:t>4,76%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F79-4592-A822-3B303FCE6240}"/>
                </c:ext>
              </c:extLst>
            </c:dLbl>
            <c:dLbl>
              <c:idx val="3"/>
              <c:delete val="1"/>
              <c:extLst>
                <c:ext xmlns:c15="http://schemas.microsoft.com/office/drawing/2012/chart" uri="{CE6537A1-D6FC-4f65-9D91-7224C49458BB}"/>
                <c:ext xmlns:c16="http://schemas.microsoft.com/office/drawing/2014/chart" uri="{C3380CC4-5D6E-409C-BE32-E72D297353CC}">
                  <c16:uniqueId val="{00000007-DF79-4592-A822-3B303FCE624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(3)'!$F$36:$F$39</c:f>
              <c:numCache>
                <c:formatCode>General</c:formatCode>
                <c:ptCount val="4"/>
              </c:numCache>
            </c:numRef>
          </c:val>
          <c:extLst>
            <c:ext xmlns:c16="http://schemas.microsoft.com/office/drawing/2014/chart" uri="{C3380CC4-5D6E-409C-BE32-E72D297353CC}">
              <c16:uniqueId val="{00000008-DF79-4592-A822-3B303FCE6240}"/>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DF79-4592-A822-3B303FCE624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DF79-4592-A822-3B303FCE624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DF79-4592-A822-3B303FCE624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(3)'!$G$36:$G$39</c:f>
              <c:numCache>
                <c:formatCode>0.00%</c:formatCode>
                <c:ptCount val="4"/>
              </c:numCache>
            </c:numRef>
          </c:val>
          <c:extLst>
            <c:ext xmlns:c16="http://schemas.microsoft.com/office/drawing/2014/chart" uri="{C3380CC4-5D6E-409C-BE32-E72D297353CC}">
              <c16:uniqueId val="{0000000F-DF79-4592-A822-3B303FCE624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923018</xdr:colOff>
      <xdr:row>0</xdr:row>
      <xdr:rowOff>95250</xdr:rowOff>
    </xdr:from>
    <xdr:ext cx="2172607" cy="938209"/>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318" y="95250"/>
          <a:ext cx="2172607" cy="9382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24</xdr:row>
      <xdr:rowOff>85724</xdr:rowOff>
    </xdr:from>
    <xdr:to>
      <xdr:col>13</xdr:col>
      <xdr:colOff>428625</xdr:colOff>
      <xdr:row>37</xdr:row>
      <xdr:rowOff>390524</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UAS/Downloads/CONSOLIDADO%20PQRSD%20RECLAMOS%20dic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IVOS"/>
      <sheetName val="Consolidado ALC"/>
      <sheetName val="RECLA DICMEBRWE"/>
      <sheetName val="RECL PND NOV ."/>
      <sheetName val="GRAFICOS (3)"/>
    </sheetNames>
    <sheetDataSet>
      <sheetData sheetId="0">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44662</v>
          </cell>
        </row>
        <row r="44">
          <cell r="B44">
            <v>44663</v>
          </cell>
        </row>
        <row r="45">
          <cell r="B45">
            <v>44664</v>
          </cell>
        </row>
        <row r="46">
          <cell r="B46">
            <v>44665</v>
          </cell>
        </row>
        <row r="47">
          <cell r="B47">
            <v>44666</v>
          </cell>
        </row>
        <row r="48">
          <cell r="B48">
            <v>44682</v>
          </cell>
        </row>
        <row r="49">
          <cell r="B49">
            <v>44711</v>
          </cell>
        </row>
        <row r="50">
          <cell r="B50">
            <v>44732</v>
          </cell>
        </row>
        <row r="51">
          <cell r="B51">
            <v>44739</v>
          </cell>
        </row>
        <row r="52">
          <cell r="B52">
            <v>44746</v>
          </cell>
        </row>
        <row r="53">
          <cell r="B53">
            <v>44762</v>
          </cell>
        </row>
        <row r="54">
          <cell r="B54">
            <v>44780</v>
          </cell>
        </row>
        <row r="55">
          <cell r="B55">
            <v>44788</v>
          </cell>
        </row>
        <row r="56">
          <cell r="B56">
            <v>44851</v>
          </cell>
        </row>
        <row r="57">
          <cell r="B57">
            <v>44872</v>
          </cell>
        </row>
        <row r="58">
          <cell r="B58">
            <v>44879</v>
          </cell>
        </row>
        <row r="59">
          <cell r="B59">
            <v>44903</v>
          </cell>
        </row>
        <row r="60">
          <cell r="B60">
            <v>44920</v>
          </cell>
        </row>
        <row r="61">
          <cell r="B61">
            <v>44921</v>
          </cell>
        </row>
        <row r="62">
          <cell r="B62">
            <v>44935</v>
          </cell>
        </row>
        <row r="63">
          <cell r="B63">
            <v>45005</v>
          </cell>
        </row>
        <row r="64">
          <cell r="B64">
            <v>45022</v>
          </cell>
        </row>
        <row r="65">
          <cell r="B65">
            <v>45023</v>
          </cell>
        </row>
        <row r="66">
          <cell r="B66">
            <v>45047</v>
          </cell>
        </row>
        <row r="67">
          <cell r="B67">
            <v>45068</v>
          </cell>
        </row>
        <row r="68">
          <cell r="B68">
            <v>45089</v>
          </cell>
        </row>
        <row r="69">
          <cell r="B69">
            <v>45096</v>
          </cell>
        </row>
        <row r="70">
          <cell r="B70">
            <v>45110</v>
          </cell>
        </row>
        <row r="71">
          <cell r="B71">
            <v>45127</v>
          </cell>
        </row>
        <row r="72">
          <cell r="B72">
            <v>45145</v>
          </cell>
        </row>
        <row r="73">
          <cell r="B73">
            <v>45159</v>
          </cell>
        </row>
        <row r="74">
          <cell r="B74">
            <v>45215</v>
          </cell>
        </row>
        <row r="75">
          <cell r="B75">
            <v>45236</v>
          </cell>
        </row>
        <row r="76">
          <cell r="B76">
            <v>45243</v>
          </cell>
        </row>
        <row r="77">
          <cell r="B77">
            <v>45268</v>
          </cell>
        </row>
        <row r="78">
          <cell r="B78">
            <v>45285</v>
          </cell>
        </row>
        <row r="79">
          <cell r="B79">
            <v>45292</v>
          </cell>
        </row>
        <row r="80">
          <cell r="B80">
            <v>45299</v>
          </cell>
        </row>
        <row r="81">
          <cell r="B81">
            <v>45376</v>
          </cell>
        </row>
        <row r="82">
          <cell r="B82">
            <v>45379</v>
          </cell>
        </row>
        <row r="83">
          <cell r="B83">
            <v>45380</v>
          </cell>
        </row>
        <row r="84">
          <cell r="B84">
            <v>45413</v>
          </cell>
        </row>
        <row r="85">
          <cell r="B85">
            <v>45425</v>
          </cell>
        </row>
        <row r="86">
          <cell r="B86">
            <v>45446</v>
          </cell>
        </row>
        <row r="87">
          <cell r="B87">
            <v>45453</v>
          </cell>
        </row>
        <row r="88">
          <cell r="B88">
            <v>45474</v>
          </cell>
        </row>
        <row r="89">
          <cell r="B89">
            <v>45493</v>
          </cell>
        </row>
        <row r="90">
          <cell r="B90">
            <v>45511</v>
          </cell>
        </row>
        <row r="91">
          <cell r="B91">
            <v>45523</v>
          </cell>
        </row>
        <row r="92">
          <cell r="B92">
            <v>45579</v>
          </cell>
        </row>
        <row r="93">
          <cell r="B93">
            <v>45600</v>
          </cell>
        </row>
        <row r="94">
          <cell r="B94">
            <v>45607</v>
          </cell>
        </row>
        <row r="95">
          <cell r="B95">
            <v>45634</v>
          </cell>
        </row>
        <row r="96">
          <cell r="B96">
            <v>45651</v>
          </cell>
        </row>
        <row r="97">
          <cell r="B97">
            <v>45658</v>
          </cell>
        </row>
        <row r="98">
          <cell r="B98">
            <v>45663</v>
          </cell>
        </row>
        <row r="99">
          <cell r="B99">
            <v>45740</v>
          </cell>
        </row>
        <row r="100">
          <cell r="B100">
            <v>45764</v>
          </cell>
        </row>
        <row r="101">
          <cell r="B101">
            <v>45765</v>
          </cell>
        </row>
        <row r="102">
          <cell r="B102">
            <v>45778</v>
          </cell>
        </row>
        <row r="103">
          <cell r="B103">
            <v>45810</v>
          </cell>
        </row>
        <row r="104">
          <cell r="B104">
            <v>45831</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operativodpycia@gmail.com" TargetMode="External"/><Relationship Id="rId13" Type="http://schemas.openxmlformats.org/officeDocument/2006/relationships/drawing" Target="../drawings/drawing2.xml"/><Relationship Id="rId3" Type="http://schemas.openxmlformats.org/officeDocument/2006/relationships/hyperlink" Target="mailto:juntadeaccioncomunalpabloacuna@gmail.com" TargetMode="External"/><Relationship Id="rId7" Type="http://schemas.openxmlformats.org/officeDocument/2006/relationships/hyperlink" Target="mailto:heyner.mancera@barrancabermeja.gov.co" TargetMode="External"/><Relationship Id="rId12" Type="http://schemas.openxmlformats.org/officeDocument/2006/relationships/printerSettings" Target="../printerSettings/printerSettings2.bin"/><Relationship Id="rId2" Type="http://schemas.openxmlformats.org/officeDocument/2006/relationships/hyperlink" Target="mailto:juntadeaccioncomunalpabloacuna@gmail.com" TargetMode="External"/><Relationship Id="rId1" Type="http://schemas.openxmlformats.org/officeDocument/2006/relationships/hyperlink" Target="mailto:operativodpycia@gmail.com" TargetMode="External"/><Relationship Id="rId6" Type="http://schemas.openxmlformats.org/officeDocument/2006/relationships/hyperlink" Target="mailto:juntabarrionuevaesperanza@gmail.com" TargetMode="External"/><Relationship Id="rId11" Type="http://schemas.openxmlformats.org/officeDocument/2006/relationships/hyperlink" Target="mailto:info@contraloriabarrancabermeja.gov.co" TargetMode="External"/><Relationship Id="rId5" Type="http://schemas.openxmlformats.org/officeDocument/2006/relationships/hyperlink" Target="mailto:luisa.orozco@barrancabermeja.gov.co" TargetMode="External"/><Relationship Id="rId10" Type="http://schemas.openxmlformats.org/officeDocument/2006/relationships/hyperlink" Target="mailto:SSPD@SUPERSERVICIOS.GOV.CO" TargetMode="External"/><Relationship Id="rId4" Type="http://schemas.openxmlformats.org/officeDocument/2006/relationships/hyperlink" Target="mailto:arq.gerca26@hotmail.com" TargetMode="External"/><Relationship Id="rId9" Type="http://schemas.openxmlformats.org/officeDocument/2006/relationships/hyperlink" Target="mailto:clinicareinaluci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6" zoomScale="80" zoomScaleNormal="80" workbookViewId="0">
      <selection activeCell="I15" sqref="I15"/>
    </sheetView>
  </sheetViews>
  <sheetFormatPr baseColWidth="10" defaultColWidth="11.453125" defaultRowHeight="15.5"/>
  <cols>
    <col min="1" max="1" width="36" style="24" customWidth="1"/>
    <col min="2" max="2" width="11.7265625" style="24" bestFit="1" customWidth="1"/>
    <col min="3" max="3" width="12.54296875" style="24" customWidth="1"/>
    <col min="4" max="4" width="11.453125" style="24"/>
    <col min="5" max="5" width="13.26953125" style="24" customWidth="1"/>
    <col min="6" max="6" width="15.453125" style="24" customWidth="1"/>
    <col min="7" max="8" width="11.453125" style="24"/>
    <col min="9" max="9" width="18.1796875" style="24" customWidth="1"/>
    <col min="10" max="10" width="15.54296875" style="24" customWidth="1"/>
    <col min="11" max="16384" width="11.453125" style="24"/>
  </cols>
  <sheetData>
    <row r="1" spans="1:10" ht="24.75" customHeight="1">
      <c r="A1" s="127"/>
      <c r="B1" s="128" t="s">
        <v>52</v>
      </c>
      <c r="C1" s="128"/>
      <c r="D1" s="128"/>
      <c r="E1" s="128"/>
      <c r="F1" s="128"/>
      <c r="G1" s="128"/>
      <c r="H1" s="128"/>
      <c r="I1" s="129" t="s">
        <v>62</v>
      </c>
      <c r="J1" s="129"/>
    </row>
    <row r="2" spans="1:10" ht="24.75" customHeight="1">
      <c r="A2" s="127"/>
      <c r="B2" s="128"/>
      <c r="C2" s="128"/>
      <c r="D2" s="128"/>
      <c r="E2" s="128"/>
      <c r="F2" s="128"/>
      <c r="G2" s="128"/>
      <c r="H2" s="128"/>
      <c r="I2" s="129" t="s">
        <v>50</v>
      </c>
      <c r="J2" s="129"/>
    </row>
    <row r="3" spans="1:10" ht="24.75" customHeight="1">
      <c r="A3" s="127"/>
      <c r="B3" s="130" t="s">
        <v>204</v>
      </c>
      <c r="C3" s="130"/>
      <c r="D3" s="130"/>
      <c r="E3" s="130"/>
      <c r="F3" s="130"/>
      <c r="G3" s="130"/>
      <c r="H3" s="130"/>
      <c r="I3" s="129" t="s">
        <v>48</v>
      </c>
      <c r="J3" s="129"/>
    </row>
    <row r="4" spans="1:10" s="25" customFormat="1" ht="32.25" customHeight="1">
      <c r="A4" s="127"/>
      <c r="B4" s="130"/>
      <c r="C4" s="130"/>
      <c r="D4" s="130"/>
      <c r="E4" s="130"/>
      <c r="F4" s="130"/>
      <c r="G4" s="130"/>
      <c r="H4" s="130"/>
      <c r="I4" s="131" t="s">
        <v>47</v>
      </c>
      <c r="J4" s="131"/>
    </row>
    <row r="5" spans="1:10" s="29" customFormat="1" ht="31.5" thickBot="1">
      <c r="A5" s="26" t="s">
        <v>63</v>
      </c>
      <c r="B5" s="134" t="s">
        <v>351</v>
      </c>
      <c r="C5" s="134"/>
      <c r="D5" s="134"/>
      <c r="E5" s="134"/>
      <c r="F5" s="134"/>
      <c r="G5" s="27"/>
      <c r="H5" s="27"/>
      <c r="I5" s="28" t="s">
        <v>64</v>
      </c>
      <c r="J5" s="87" t="s">
        <v>205</v>
      </c>
    </row>
    <row r="6" spans="1:10">
      <c r="A6" s="135" t="s">
        <v>65</v>
      </c>
      <c r="B6" s="136"/>
      <c r="C6" s="137"/>
      <c r="D6" s="137"/>
      <c r="E6" s="137"/>
      <c r="F6" s="137"/>
      <c r="G6" s="137"/>
      <c r="H6" s="137"/>
      <c r="I6" s="137"/>
      <c r="J6" s="138"/>
    </row>
    <row r="7" spans="1:10" ht="36" customHeight="1">
      <c r="A7" s="139" t="s">
        <v>66</v>
      </c>
      <c r="B7" s="141" t="s">
        <v>67</v>
      </c>
      <c r="C7" s="143" t="s">
        <v>68</v>
      </c>
      <c r="D7" s="144"/>
      <c r="E7" s="144"/>
      <c r="F7" s="144"/>
      <c r="G7" s="144"/>
      <c r="H7" s="144"/>
      <c r="I7" s="145"/>
      <c r="J7" s="30" t="s">
        <v>69</v>
      </c>
    </row>
    <row r="8" spans="1:10" ht="65.25" customHeight="1">
      <c r="A8" s="140"/>
      <c r="B8" s="142"/>
      <c r="C8" s="31" t="s">
        <v>70</v>
      </c>
      <c r="D8" s="32" t="s">
        <v>71</v>
      </c>
      <c r="E8" s="31" t="s">
        <v>72</v>
      </c>
      <c r="F8" s="31" t="s">
        <v>73</v>
      </c>
      <c r="G8" s="31" t="s">
        <v>74</v>
      </c>
      <c r="H8" s="31" t="s">
        <v>75</v>
      </c>
      <c r="I8" s="31" t="s">
        <v>76</v>
      </c>
      <c r="J8" s="30"/>
    </row>
    <row r="9" spans="1:10">
      <c r="A9" s="33" t="s">
        <v>77</v>
      </c>
      <c r="B9" s="34">
        <v>40</v>
      </c>
      <c r="C9" s="35">
        <v>1</v>
      </c>
      <c r="D9" s="35">
        <v>27</v>
      </c>
      <c r="E9" s="35">
        <v>0</v>
      </c>
      <c r="F9" s="35">
        <v>12</v>
      </c>
      <c r="G9" s="35">
        <v>0</v>
      </c>
      <c r="H9" s="35">
        <v>0</v>
      </c>
      <c r="I9" s="35" t="s">
        <v>354</v>
      </c>
      <c r="J9" s="36"/>
    </row>
    <row r="10" spans="1:10">
      <c r="A10" s="33" t="s">
        <v>78</v>
      </c>
      <c r="B10" s="34">
        <v>0</v>
      </c>
      <c r="C10" s="35">
        <v>0</v>
      </c>
      <c r="D10" s="35">
        <v>0</v>
      </c>
      <c r="E10" s="35">
        <v>0</v>
      </c>
      <c r="F10" s="35">
        <v>0</v>
      </c>
      <c r="G10" s="35">
        <v>0</v>
      </c>
      <c r="H10" s="35">
        <v>0</v>
      </c>
      <c r="I10" s="35">
        <v>0</v>
      </c>
      <c r="J10" s="37"/>
    </row>
    <row r="11" spans="1:10">
      <c r="A11" s="33" t="s">
        <v>59</v>
      </c>
      <c r="B11" s="38">
        <f>SUM(C11:H11)</f>
        <v>0</v>
      </c>
      <c r="C11" s="35">
        <v>0</v>
      </c>
      <c r="D11" s="35">
        <v>0</v>
      </c>
      <c r="E11" s="35">
        <v>0</v>
      </c>
      <c r="F11" s="35">
        <v>0</v>
      </c>
      <c r="G11" s="35">
        <v>0</v>
      </c>
      <c r="H11" s="39">
        <v>0</v>
      </c>
      <c r="I11" s="35">
        <v>0</v>
      </c>
      <c r="J11" s="40"/>
    </row>
    <row r="12" spans="1:10">
      <c r="A12" s="33" t="s">
        <v>79</v>
      </c>
      <c r="B12" s="34">
        <v>0</v>
      </c>
      <c r="C12" s="35">
        <v>0</v>
      </c>
      <c r="D12" s="35">
        <v>0</v>
      </c>
      <c r="E12" s="35">
        <v>0</v>
      </c>
      <c r="F12" s="35">
        <v>0</v>
      </c>
      <c r="G12" s="35">
        <v>0</v>
      </c>
      <c r="H12" s="35">
        <v>0</v>
      </c>
      <c r="I12" s="35">
        <v>0</v>
      </c>
      <c r="J12" s="37"/>
    </row>
    <row r="13" spans="1:10" ht="31">
      <c r="A13" s="41" t="s">
        <v>80</v>
      </c>
      <c r="B13" s="42">
        <v>0</v>
      </c>
      <c r="C13" s="35">
        <v>0</v>
      </c>
      <c r="D13" s="43">
        <v>0</v>
      </c>
      <c r="E13" s="35">
        <v>0</v>
      </c>
      <c r="F13" s="43">
        <v>0</v>
      </c>
      <c r="G13" s="35">
        <v>0</v>
      </c>
      <c r="H13" s="43">
        <v>0</v>
      </c>
      <c r="I13" s="35">
        <v>0</v>
      </c>
      <c r="J13" s="44"/>
    </row>
    <row r="14" spans="1:10" ht="16" thickBot="1">
      <c r="A14" s="41" t="s">
        <v>81</v>
      </c>
      <c r="B14" s="42"/>
      <c r="C14" s="35">
        <v>0</v>
      </c>
      <c r="D14" s="43">
        <v>0</v>
      </c>
      <c r="E14" s="35">
        <v>0</v>
      </c>
      <c r="F14" s="43">
        <v>0</v>
      </c>
      <c r="G14" s="35">
        <v>0</v>
      </c>
      <c r="H14" s="43">
        <v>0</v>
      </c>
      <c r="I14" s="35">
        <v>0</v>
      </c>
      <c r="J14" s="44"/>
    </row>
    <row r="15" spans="1:10" ht="27" customHeight="1" thickBot="1">
      <c r="A15" s="45" t="s">
        <v>82</v>
      </c>
      <c r="B15" s="46">
        <f>SUM(B9:B14)</f>
        <v>40</v>
      </c>
      <c r="C15" s="46">
        <f t="shared" ref="C15:H15" si="0">SUM(C9:C14)</f>
        <v>1</v>
      </c>
      <c r="D15" s="46">
        <f>SUM(D9:D14)</f>
        <v>27</v>
      </c>
      <c r="E15" s="46">
        <f t="shared" si="0"/>
        <v>0</v>
      </c>
      <c r="F15" s="46">
        <f t="shared" si="0"/>
        <v>12</v>
      </c>
      <c r="G15" s="46">
        <f t="shared" si="0"/>
        <v>0</v>
      </c>
      <c r="H15" s="46">
        <f t="shared" si="0"/>
        <v>0</v>
      </c>
      <c r="I15" s="46"/>
      <c r="J15" s="47"/>
    </row>
    <row r="16" spans="1:10" s="52" customFormat="1" ht="32.25" customHeight="1">
      <c r="A16" s="48" t="s">
        <v>83</v>
      </c>
      <c r="B16" s="49">
        <v>25</v>
      </c>
      <c r="C16" s="50"/>
      <c r="D16" s="50"/>
      <c r="E16" s="50"/>
      <c r="F16" s="50"/>
      <c r="G16" s="50"/>
      <c r="H16" s="50"/>
      <c r="I16" s="51"/>
      <c r="J16" s="30"/>
    </row>
    <row r="17" spans="1:10" ht="33" customHeight="1">
      <c r="A17" s="33" t="s">
        <v>84</v>
      </c>
      <c r="B17" s="53">
        <v>7</v>
      </c>
      <c r="C17" s="54"/>
      <c r="D17" s="54"/>
      <c r="E17" s="54"/>
      <c r="F17" s="54"/>
      <c r="G17" s="54"/>
      <c r="H17" s="54"/>
      <c r="I17" s="55"/>
      <c r="J17" s="56"/>
    </row>
    <row r="18" spans="1:10" ht="35.25" customHeight="1">
      <c r="A18" s="33" t="s">
        <v>85</v>
      </c>
      <c r="B18" s="53">
        <v>0</v>
      </c>
      <c r="C18" s="54"/>
      <c r="D18" s="54"/>
      <c r="E18" s="54"/>
      <c r="F18" s="54"/>
      <c r="G18" s="54"/>
      <c r="H18" s="54"/>
      <c r="I18" s="55"/>
      <c r="J18" s="56"/>
    </row>
    <row r="19" spans="1:10" ht="27" customHeight="1">
      <c r="A19" s="33" t="s">
        <v>86</v>
      </c>
      <c r="B19" s="54">
        <v>0</v>
      </c>
      <c r="C19" s="54"/>
      <c r="D19" s="54"/>
      <c r="E19" s="54"/>
      <c r="F19" s="54"/>
      <c r="G19" s="54"/>
      <c r="H19" s="54"/>
      <c r="I19" s="55"/>
      <c r="J19" s="56"/>
    </row>
    <row r="20" spans="1:10" ht="27" customHeight="1">
      <c r="A20" s="33" t="s">
        <v>87</v>
      </c>
      <c r="B20" s="54">
        <v>0</v>
      </c>
      <c r="C20" s="54"/>
      <c r="D20" s="54"/>
      <c r="E20" s="54"/>
      <c r="F20" s="54"/>
      <c r="G20" s="54"/>
      <c r="H20" s="54"/>
      <c r="I20" s="55"/>
      <c r="J20" s="56"/>
    </row>
    <row r="21" spans="1:10" ht="27" customHeight="1">
      <c r="A21" s="41" t="s">
        <v>88</v>
      </c>
      <c r="B21" s="57">
        <v>0</v>
      </c>
      <c r="C21" s="58"/>
      <c r="D21" s="58"/>
      <c r="E21" s="58"/>
      <c r="F21" s="58"/>
      <c r="G21" s="58"/>
      <c r="H21" s="58"/>
      <c r="I21" s="59"/>
      <c r="J21" s="60"/>
    </row>
    <row r="22" spans="1:10" ht="59.25" customHeight="1" thickBot="1">
      <c r="A22" s="61" t="s">
        <v>89</v>
      </c>
      <c r="B22" s="62">
        <v>0</v>
      </c>
      <c r="C22" s="63"/>
      <c r="D22" s="63"/>
      <c r="E22" s="63"/>
      <c r="F22" s="63"/>
      <c r="G22" s="63"/>
      <c r="H22" s="63"/>
      <c r="I22" s="64"/>
      <c r="J22" s="65"/>
    </row>
    <row r="23" spans="1:10" ht="59.25" customHeight="1" thickBot="1">
      <c r="A23" s="61" t="s">
        <v>90</v>
      </c>
      <c r="B23" s="62">
        <v>0</v>
      </c>
      <c r="C23" s="63"/>
      <c r="D23" s="63"/>
      <c r="E23" s="63"/>
      <c r="F23" s="63"/>
      <c r="G23" s="63"/>
      <c r="H23" s="63"/>
      <c r="I23" s="64"/>
      <c r="J23" s="65"/>
    </row>
    <row r="24" spans="1:10" ht="16" thickBot="1">
      <c r="A24" s="146" t="s">
        <v>203</v>
      </c>
      <c r="B24" s="147"/>
      <c r="C24" s="148"/>
      <c r="D24" s="148"/>
      <c r="E24" s="148"/>
      <c r="F24" s="148"/>
      <c r="G24" s="148"/>
      <c r="H24" s="148"/>
      <c r="I24" s="148"/>
      <c r="J24" s="149"/>
    </row>
    <row r="25" spans="1:10" ht="16" thickBot="1">
      <c r="A25" s="150" t="s">
        <v>91</v>
      </c>
      <c r="B25" s="151"/>
      <c r="C25" s="152"/>
      <c r="D25" s="152"/>
      <c r="E25" s="152"/>
      <c r="F25" s="152"/>
      <c r="G25" s="152"/>
      <c r="H25" s="152"/>
      <c r="I25" s="152"/>
      <c r="J25" s="153"/>
    </row>
    <row r="27" spans="1:10" s="66" customFormat="1" ht="56.25" customHeight="1">
      <c r="A27" s="133" t="s">
        <v>92</v>
      </c>
      <c r="B27" s="133"/>
      <c r="C27" s="133"/>
      <c r="D27" s="133"/>
      <c r="E27" s="133"/>
      <c r="F27" s="133"/>
      <c r="G27" s="133"/>
      <c r="H27" s="133"/>
      <c r="I27" s="133"/>
      <c r="J27" s="133"/>
    </row>
    <row r="28" spans="1:10" ht="38.25" customHeight="1">
      <c r="A28" s="133" t="s">
        <v>93</v>
      </c>
      <c r="B28" s="133"/>
      <c r="C28" s="133"/>
      <c r="D28" s="133"/>
      <c r="E28" s="133"/>
      <c r="F28" s="133"/>
      <c r="G28" s="133"/>
      <c r="H28" s="133"/>
      <c r="I28" s="133"/>
      <c r="J28" s="133"/>
    </row>
    <row r="29" spans="1:10" ht="54.75" customHeight="1">
      <c r="A29" s="154" t="s">
        <v>94</v>
      </c>
      <c r="B29" s="133"/>
      <c r="C29" s="133"/>
      <c r="D29" s="133"/>
      <c r="E29" s="133"/>
      <c r="F29" s="133"/>
      <c r="G29" s="133"/>
      <c r="H29" s="133"/>
      <c r="I29" s="133"/>
      <c r="J29" s="133"/>
    </row>
    <row r="30" spans="1:10" ht="33.75" customHeight="1">
      <c r="A30" s="133" t="s">
        <v>95</v>
      </c>
      <c r="B30" s="133"/>
      <c r="C30" s="133"/>
      <c r="D30" s="133"/>
      <c r="E30" s="133"/>
      <c r="F30" s="133"/>
      <c r="G30" s="133"/>
      <c r="H30" s="133"/>
      <c r="I30" s="133"/>
      <c r="J30" s="133"/>
    </row>
    <row r="31" spans="1:10" ht="114.75" customHeight="1">
      <c r="A31" s="132" t="s">
        <v>96</v>
      </c>
      <c r="B31" s="133"/>
      <c r="C31" s="133"/>
      <c r="D31" s="133"/>
      <c r="E31" s="133"/>
      <c r="F31" s="133"/>
      <c r="G31" s="133"/>
      <c r="H31" s="133"/>
      <c r="I31" s="133"/>
      <c r="J31" s="133"/>
    </row>
  </sheetData>
  <mergeCells count="19">
    <mergeCell ref="A31:J31"/>
    <mergeCell ref="B5:F5"/>
    <mergeCell ref="A6:J6"/>
    <mergeCell ref="A7:A8"/>
    <mergeCell ref="B7:B8"/>
    <mergeCell ref="C7:I7"/>
    <mergeCell ref="A24:J24"/>
    <mergeCell ref="A25:J25"/>
    <mergeCell ref="A27:J27"/>
    <mergeCell ref="A28:J28"/>
    <mergeCell ref="A29:J29"/>
    <mergeCell ref="A30:J30"/>
    <mergeCell ref="A1:A4"/>
    <mergeCell ref="B1:H2"/>
    <mergeCell ref="I1:J1"/>
    <mergeCell ref="I2:J2"/>
    <mergeCell ref="B3:H4"/>
    <mergeCell ref="I3:J3"/>
    <mergeCell ref="I4:J4"/>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435"/>
  <sheetViews>
    <sheetView tabSelected="1" topLeftCell="C1" zoomScale="40" zoomScaleNormal="40" workbookViewId="0">
      <pane ySplit="8" topLeftCell="A9" activePane="bottomLeft" state="frozen"/>
      <selection pane="bottomLeft" activeCell="E56" sqref="E56"/>
    </sheetView>
  </sheetViews>
  <sheetFormatPr baseColWidth="10" defaultRowHeight="14.5"/>
  <cols>
    <col min="1" max="1" width="31.54296875" style="3" customWidth="1"/>
    <col min="2" max="2" width="30.1796875" style="3" customWidth="1"/>
    <col min="3" max="3" width="30.7265625" customWidth="1"/>
    <col min="4" max="4" width="33.1796875" customWidth="1"/>
    <col min="5" max="5" width="40.1796875" customWidth="1"/>
    <col min="6" max="6" width="6.1796875" customWidth="1"/>
    <col min="7" max="17" width="5.26953125" customWidth="1"/>
    <col min="18" max="18" width="48" style="2" customWidth="1"/>
    <col min="19" max="19" width="21.453125" customWidth="1"/>
    <col min="20" max="20" width="58.1796875" customWidth="1"/>
    <col min="21" max="21" width="28.26953125" style="85" customWidth="1"/>
    <col min="22" max="29" width="4.7265625" customWidth="1"/>
    <col min="30" max="30" width="13.1796875" style="1" customWidth="1"/>
    <col min="31" max="33" width="13.1796875" customWidth="1"/>
    <col min="34" max="34" width="21.26953125" customWidth="1"/>
    <col min="35" max="35" width="19.1796875" customWidth="1"/>
    <col min="36" max="36" width="18.7265625" customWidth="1"/>
  </cols>
  <sheetData>
    <row r="1" spans="1:40" s="7" customFormat="1" ht="19" customHeight="1">
      <c r="A1" s="155"/>
      <c r="B1" s="156"/>
      <c r="C1" s="161" t="s">
        <v>52</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3"/>
      <c r="AI1" s="167" t="s">
        <v>51</v>
      </c>
      <c r="AJ1" s="168"/>
    </row>
    <row r="2" spans="1:40" ht="6.75" customHeight="1" thickBot="1">
      <c r="A2" s="157"/>
      <c r="B2" s="158"/>
      <c r="C2" s="164"/>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6"/>
      <c r="AI2" s="167" t="s">
        <v>50</v>
      </c>
      <c r="AJ2" s="168"/>
    </row>
    <row r="3" spans="1:40" ht="19" customHeight="1">
      <c r="A3" s="157"/>
      <c r="B3" s="158"/>
      <c r="C3" s="169" t="s">
        <v>49</v>
      </c>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c r="AI3" s="167" t="s">
        <v>48</v>
      </c>
      <c r="AJ3" s="168"/>
    </row>
    <row r="4" spans="1:40" ht="12" customHeight="1" thickBot="1">
      <c r="A4" s="159"/>
      <c r="B4" s="160"/>
      <c r="C4" s="172"/>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4"/>
      <c r="AI4" s="175" t="s">
        <v>47</v>
      </c>
      <c r="AJ4" s="176"/>
    </row>
    <row r="5" spans="1:40" ht="57" customHeight="1" thickBot="1">
      <c r="A5" s="220" t="s">
        <v>46</v>
      </c>
      <c r="B5" s="221" t="s">
        <v>45</v>
      </c>
      <c r="C5" s="204" t="s">
        <v>44</v>
      </c>
      <c r="D5" s="204"/>
      <c r="E5" s="205"/>
      <c r="F5" s="196" t="s">
        <v>43</v>
      </c>
      <c r="G5" s="197"/>
      <c r="H5" s="197"/>
      <c r="I5" s="197"/>
      <c r="J5" s="197"/>
      <c r="K5" s="198"/>
      <c r="L5" s="196" t="s">
        <v>42</v>
      </c>
      <c r="M5" s="197"/>
      <c r="N5" s="197"/>
      <c r="O5" s="197"/>
      <c r="P5" s="197"/>
      <c r="Q5" s="198"/>
      <c r="R5" s="177" t="s">
        <v>41</v>
      </c>
      <c r="S5" s="192" t="s">
        <v>40</v>
      </c>
      <c r="T5" s="194" t="s">
        <v>39</v>
      </c>
      <c r="U5" s="192" t="s">
        <v>38</v>
      </c>
      <c r="V5" s="196" t="s">
        <v>37</v>
      </c>
      <c r="W5" s="197"/>
      <c r="X5" s="197"/>
      <c r="Y5" s="197"/>
      <c r="Z5" s="197"/>
      <c r="AA5" s="197"/>
      <c r="AB5" s="197"/>
      <c r="AC5" s="198"/>
      <c r="AD5" s="216" t="s">
        <v>36</v>
      </c>
      <c r="AE5" s="217"/>
      <c r="AF5" s="216" t="s">
        <v>35</v>
      </c>
      <c r="AG5" s="217"/>
      <c r="AH5" s="192" t="s">
        <v>34</v>
      </c>
      <c r="AI5" s="192" t="s">
        <v>33</v>
      </c>
      <c r="AJ5" s="192" t="s">
        <v>32</v>
      </c>
    </row>
    <row r="6" spans="1:40" ht="56.25" customHeight="1" thickBot="1">
      <c r="A6" s="220"/>
      <c r="B6" s="222"/>
      <c r="C6" s="207" t="s">
        <v>31</v>
      </c>
      <c r="D6" s="192" t="s">
        <v>30</v>
      </c>
      <c r="E6" s="192" t="s">
        <v>29</v>
      </c>
      <c r="F6" s="191" t="s">
        <v>28</v>
      </c>
      <c r="G6" s="180" t="s">
        <v>27</v>
      </c>
      <c r="H6" s="180" t="s">
        <v>26</v>
      </c>
      <c r="I6" s="180" t="s">
        <v>25</v>
      </c>
      <c r="J6" s="180" t="s">
        <v>24</v>
      </c>
      <c r="K6" s="182" t="s">
        <v>23</v>
      </c>
      <c r="L6" s="184" t="s">
        <v>22</v>
      </c>
      <c r="M6" s="185"/>
      <c r="N6" s="184" t="s">
        <v>21</v>
      </c>
      <c r="O6" s="186"/>
      <c r="P6" s="187" t="s">
        <v>20</v>
      </c>
      <c r="Q6" s="185"/>
      <c r="R6" s="178"/>
      <c r="S6" s="193"/>
      <c r="T6" s="195"/>
      <c r="U6" s="193"/>
      <c r="V6" s="191" t="s">
        <v>19</v>
      </c>
      <c r="W6" s="180" t="s">
        <v>18</v>
      </c>
      <c r="X6" s="180" t="s">
        <v>17</v>
      </c>
      <c r="Y6" s="180" t="s">
        <v>16</v>
      </c>
      <c r="Z6" s="180" t="s">
        <v>15</v>
      </c>
      <c r="AA6" s="187" t="s">
        <v>14</v>
      </c>
      <c r="AB6" s="199"/>
      <c r="AC6" s="185"/>
      <c r="AD6" s="218"/>
      <c r="AE6" s="219"/>
      <c r="AF6" s="218"/>
      <c r="AG6" s="219"/>
      <c r="AH6" s="193"/>
      <c r="AI6" s="193"/>
      <c r="AJ6" s="193"/>
      <c r="AN6" s="4" t="e">
        <f>(NETWORKDAYS.INTL(#REF!,#REF!,1,#REF!)-1)</f>
        <v>#REF!</v>
      </c>
    </row>
    <row r="7" spans="1:40" ht="31.5" customHeight="1">
      <c r="A7" s="220"/>
      <c r="B7" s="222"/>
      <c r="C7" s="208"/>
      <c r="D7" s="193"/>
      <c r="E7" s="193"/>
      <c r="F7" s="190"/>
      <c r="G7" s="181"/>
      <c r="H7" s="181"/>
      <c r="I7" s="181"/>
      <c r="J7" s="181"/>
      <c r="K7" s="183"/>
      <c r="L7" s="189" t="s">
        <v>13</v>
      </c>
      <c r="M7" s="188" t="s">
        <v>12</v>
      </c>
      <c r="N7" s="189" t="s">
        <v>11</v>
      </c>
      <c r="O7" s="188" t="s">
        <v>10</v>
      </c>
      <c r="P7" s="189" t="s">
        <v>11</v>
      </c>
      <c r="Q7" s="188" t="s">
        <v>10</v>
      </c>
      <c r="R7" s="178"/>
      <c r="S7" s="193"/>
      <c r="T7" s="195"/>
      <c r="U7" s="193"/>
      <c r="V7" s="190"/>
      <c r="W7" s="181"/>
      <c r="X7" s="181"/>
      <c r="Y7" s="181"/>
      <c r="Z7" s="181"/>
      <c r="AA7" s="200" t="s">
        <v>9</v>
      </c>
      <c r="AB7" s="202" t="s">
        <v>8</v>
      </c>
      <c r="AC7" s="188" t="s">
        <v>7</v>
      </c>
      <c r="AD7" s="211" t="s">
        <v>6</v>
      </c>
      <c r="AE7" s="211" t="s">
        <v>5</v>
      </c>
      <c r="AF7" s="211" t="s">
        <v>4</v>
      </c>
      <c r="AG7" s="211" t="s">
        <v>3</v>
      </c>
      <c r="AH7" s="193"/>
      <c r="AI7" s="193"/>
      <c r="AJ7" s="193"/>
    </row>
    <row r="8" spans="1:40" ht="59.25" customHeight="1">
      <c r="A8" s="220"/>
      <c r="B8" s="222"/>
      <c r="C8" s="208"/>
      <c r="D8" s="193"/>
      <c r="E8" s="193"/>
      <c r="F8" s="190"/>
      <c r="G8" s="181"/>
      <c r="H8" s="181"/>
      <c r="I8" s="181"/>
      <c r="J8" s="181"/>
      <c r="K8" s="183"/>
      <c r="L8" s="190"/>
      <c r="M8" s="183"/>
      <c r="N8" s="190"/>
      <c r="O8" s="183"/>
      <c r="P8" s="190"/>
      <c r="Q8" s="183"/>
      <c r="R8" s="179"/>
      <c r="S8" s="193"/>
      <c r="T8" s="195"/>
      <c r="U8" s="193"/>
      <c r="V8" s="190"/>
      <c r="W8" s="181"/>
      <c r="X8" s="181"/>
      <c r="Y8" s="181"/>
      <c r="Z8" s="181"/>
      <c r="AA8" s="201"/>
      <c r="AB8" s="203"/>
      <c r="AC8" s="183"/>
      <c r="AD8" s="212"/>
      <c r="AE8" s="212"/>
      <c r="AF8" s="212"/>
      <c r="AG8" s="212"/>
      <c r="AH8" s="193"/>
      <c r="AI8" s="193"/>
      <c r="AJ8" s="193"/>
      <c r="AN8" s="6"/>
    </row>
    <row r="9" spans="1:40" ht="49.5" customHeight="1">
      <c r="A9" s="213" t="s">
        <v>107</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5"/>
      <c r="AK9" s="75"/>
    </row>
    <row r="10" spans="1:40" ht="81.75" customHeight="1">
      <c r="A10" s="83" t="s">
        <v>133</v>
      </c>
      <c r="B10" s="82">
        <v>44896</v>
      </c>
      <c r="C10" s="77" t="s">
        <v>132</v>
      </c>
      <c r="D10" s="77" t="s">
        <v>131</v>
      </c>
      <c r="E10" s="5" t="s">
        <v>130</v>
      </c>
      <c r="F10" s="77"/>
      <c r="G10" s="77"/>
      <c r="H10" s="77"/>
      <c r="I10" s="77">
        <v>1</v>
      </c>
      <c r="J10" s="77"/>
      <c r="K10" s="77"/>
      <c r="L10" s="77"/>
      <c r="M10" s="77"/>
      <c r="N10" s="77"/>
      <c r="O10" s="77"/>
      <c r="P10" s="77"/>
      <c r="Q10" s="77"/>
      <c r="R10" s="5" t="s">
        <v>129</v>
      </c>
      <c r="S10" s="77" t="s">
        <v>128</v>
      </c>
      <c r="T10" s="5" t="s">
        <v>127</v>
      </c>
      <c r="U10" s="5" t="s">
        <v>2</v>
      </c>
      <c r="V10" s="77">
        <v>1</v>
      </c>
      <c r="W10" s="77"/>
      <c r="X10" s="77"/>
      <c r="Y10" s="77"/>
      <c r="Z10" s="77"/>
      <c r="AA10" s="77"/>
      <c r="AB10" s="77"/>
      <c r="AC10" s="77">
        <v>1</v>
      </c>
      <c r="AD10" s="77">
        <v>1</v>
      </c>
      <c r="AE10" s="77"/>
      <c r="AF10" s="77"/>
      <c r="AG10" s="77">
        <v>1</v>
      </c>
      <c r="AH10" s="77" t="s">
        <v>120</v>
      </c>
      <c r="AI10" s="76">
        <v>44901</v>
      </c>
      <c r="AJ10" s="4">
        <f>(NETWORKDAYS.INTL(B10,AI10,1,[1]FESTIVOS!$B$4:B833)-1)</f>
        <v>3</v>
      </c>
      <c r="AK10" s="75"/>
    </row>
    <row r="11" spans="1:40" s="1" customFormat="1" ht="87.75" customHeight="1">
      <c r="A11" s="77" t="s">
        <v>126</v>
      </c>
      <c r="B11" s="76">
        <v>44896</v>
      </c>
      <c r="C11" s="77" t="s">
        <v>125</v>
      </c>
      <c r="D11" s="77">
        <v>3214811505</v>
      </c>
      <c r="E11" s="5" t="s">
        <v>124</v>
      </c>
      <c r="F11" s="77"/>
      <c r="G11" s="77"/>
      <c r="H11" s="77"/>
      <c r="I11" s="77">
        <v>1</v>
      </c>
      <c r="J11" s="77"/>
      <c r="K11" s="77"/>
      <c r="L11" s="77"/>
      <c r="M11" s="77"/>
      <c r="N11" s="77"/>
      <c r="O11" s="77"/>
      <c r="P11" s="77"/>
      <c r="Q11" s="77"/>
      <c r="R11" s="5" t="s">
        <v>123</v>
      </c>
      <c r="S11" s="77" t="s">
        <v>1</v>
      </c>
      <c r="T11" s="5" t="s">
        <v>122</v>
      </c>
      <c r="U11" s="5" t="s">
        <v>121</v>
      </c>
      <c r="V11" s="77">
        <v>1</v>
      </c>
      <c r="W11" s="77"/>
      <c r="X11" s="77"/>
      <c r="Y11" s="77"/>
      <c r="Z11" s="77"/>
      <c r="AA11" s="77"/>
      <c r="AB11" s="77"/>
      <c r="AC11" s="77">
        <v>1</v>
      </c>
      <c r="AD11" s="77">
        <v>1</v>
      </c>
      <c r="AE11" s="77"/>
      <c r="AF11" s="77"/>
      <c r="AG11" s="77">
        <v>1</v>
      </c>
      <c r="AH11" s="77" t="s">
        <v>120</v>
      </c>
      <c r="AI11" s="76">
        <v>44901</v>
      </c>
      <c r="AJ11" s="4">
        <f>(NETWORKDAYS.INTL(B11,AI11,1,[1]FESTIVOS!$B$4:B834)-1)</f>
        <v>3</v>
      </c>
      <c r="AK11" s="88">
        <v>47</v>
      </c>
    </row>
    <row r="12" spans="1:40" s="1" customFormat="1" ht="87.75" customHeight="1">
      <c r="A12" s="83" t="s">
        <v>119</v>
      </c>
      <c r="B12" s="82">
        <v>44896</v>
      </c>
      <c r="C12" s="77" t="s">
        <v>118</v>
      </c>
      <c r="D12" s="77" t="s">
        <v>117</v>
      </c>
      <c r="E12" s="5" t="s">
        <v>116</v>
      </c>
      <c r="F12" s="77"/>
      <c r="G12" s="77">
        <v>1</v>
      </c>
      <c r="H12" s="77"/>
      <c r="I12" s="77"/>
      <c r="J12" s="77"/>
      <c r="K12" s="77"/>
      <c r="L12" s="77"/>
      <c r="M12" s="77"/>
      <c r="N12" s="77"/>
      <c r="O12" s="77"/>
      <c r="P12" s="77"/>
      <c r="Q12" s="77"/>
      <c r="R12" s="5" t="s">
        <v>115</v>
      </c>
      <c r="S12" s="77" t="s">
        <v>1</v>
      </c>
      <c r="T12" s="5" t="s">
        <v>114</v>
      </c>
      <c r="U12" s="5" t="s">
        <v>102</v>
      </c>
      <c r="V12" s="77">
        <v>1</v>
      </c>
      <c r="W12" s="77"/>
      <c r="X12" s="77"/>
      <c r="Y12" s="77"/>
      <c r="Z12" s="77"/>
      <c r="AA12" s="77"/>
      <c r="AB12" s="77"/>
      <c r="AC12" s="77">
        <v>1</v>
      </c>
      <c r="AD12" s="77">
        <v>1</v>
      </c>
      <c r="AE12" s="77"/>
      <c r="AF12" s="77">
        <v>1</v>
      </c>
      <c r="AG12" s="77"/>
      <c r="AH12" s="77" t="s">
        <v>106</v>
      </c>
      <c r="AI12" s="77" t="s">
        <v>106</v>
      </c>
      <c r="AJ12" s="4">
        <v>1</v>
      </c>
    </row>
    <row r="13" spans="1:40" s="1" customFormat="1" ht="87.75" customHeight="1">
      <c r="A13" s="83" t="s">
        <v>113</v>
      </c>
      <c r="B13" s="82">
        <v>44897</v>
      </c>
      <c r="C13" s="77" t="s">
        <v>112</v>
      </c>
      <c r="D13" s="77">
        <v>91439112</v>
      </c>
      <c r="E13" s="5" t="s">
        <v>111</v>
      </c>
      <c r="F13" s="77"/>
      <c r="G13" s="77"/>
      <c r="H13" s="77"/>
      <c r="I13" s="77">
        <v>1</v>
      </c>
      <c r="J13" s="77"/>
      <c r="K13" s="77"/>
      <c r="L13" s="77"/>
      <c r="M13" s="77"/>
      <c r="N13" s="77"/>
      <c r="O13" s="77"/>
      <c r="P13" s="77"/>
      <c r="Q13" s="77"/>
      <c r="R13" s="5" t="s">
        <v>110</v>
      </c>
      <c r="S13" s="77" t="s">
        <v>1</v>
      </c>
      <c r="T13" s="77" t="s">
        <v>201</v>
      </c>
      <c r="U13" s="5" t="s">
        <v>104</v>
      </c>
      <c r="V13" s="77">
        <v>1</v>
      </c>
      <c r="W13" s="77"/>
      <c r="X13" s="77"/>
      <c r="Y13" s="77"/>
      <c r="Z13" s="77"/>
      <c r="AA13" s="77"/>
      <c r="AB13" s="77"/>
      <c r="AC13" s="77">
        <v>1</v>
      </c>
      <c r="AD13" s="77">
        <v>1</v>
      </c>
      <c r="AE13" s="77"/>
      <c r="AF13" s="77"/>
      <c r="AG13" s="77">
        <v>1</v>
      </c>
      <c r="AH13" s="77" t="s">
        <v>202</v>
      </c>
      <c r="AI13" s="76">
        <v>44913</v>
      </c>
      <c r="AJ13" s="4">
        <f>(NETWORKDAYS.INTL(B13,AI13,1,[1]FESTIVOS!$B$4:B823)-1)</f>
        <v>9</v>
      </c>
    </row>
    <row r="14" spans="1:40" s="1" customFormat="1" ht="87.75" customHeight="1">
      <c r="A14" s="77" t="s">
        <v>140</v>
      </c>
      <c r="B14" s="82">
        <v>44900</v>
      </c>
      <c r="C14" s="77" t="s">
        <v>139</v>
      </c>
      <c r="D14" s="77" t="s">
        <v>138</v>
      </c>
      <c r="E14" s="5" t="s">
        <v>137</v>
      </c>
      <c r="F14" s="77"/>
      <c r="G14" s="77"/>
      <c r="H14" s="77"/>
      <c r="I14" s="77">
        <v>1</v>
      </c>
      <c r="J14" s="77"/>
      <c r="K14" s="77"/>
      <c r="L14" s="77"/>
      <c r="M14" s="77"/>
      <c r="N14" s="77"/>
      <c r="O14" s="77"/>
      <c r="P14" s="77"/>
      <c r="Q14" s="77"/>
      <c r="R14" s="5" t="s">
        <v>136</v>
      </c>
      <c r="S14" s="77" t="s">
        <v>1</v>
      </c>
      <c r="T14" s="5" t="s">
        <v>135</v>
      </c>
      <c r="U14" s="5" t="s">
        <v>134</v>
      </c>
      <c r="V14" s="77">
        <v>1</v>
      </c>
      <c r="W14" s="77"/>
      <c r="X14" s="77"/>
      <c r="Y14" s="77"/>
      <c r="Z14" s="77"/>
      <c r="AA14" s="77"/>
      <c r="AB14" s="77"/>
      <c r="AC14" s="77">
        <v>1</v>
      </c>
      <c r="AD14" s="77">
        <v>1</v>
      </c>
      <c r="AE14" s="77"/>
      <c r="AF14" s="77">
        <v>1</v>
      </c>
      <c r="AG14" s="77"/>
      <c r="AH14" s="77" t="s">
        <v>106</v>
      </c>
      <c r="AI14" s="77" t="s">
        <v>106</v>
      </c>
      <c r="AJ14" s="4">
        <v>1</v>
      </c>
    </row>
    <row r="15" spans="1:40" s="1" customFormat="1" ht="87.75" customHeight="1">
      <c r="A15" s="83" t="s">
        <v>194</v>
      </c>
      <c r="B15" s="82">
        <v>44901</v>
      </c>
      <c r="C15" s="77" t="s">
        <v>146</v>
      </c>
      <c r="D15" s="77" t="s">
        <v>193</v>
      </c>
      <c r="E15" s="5" t="s">
        <v>192</v>
      </c>
      <c r="F15" s="77"/>
      <c r="G15" s="77">
        <v>1</v>
      </c>
      <c r="H15" s="77"/>
      <c r="I15" s="77"/>
      <c r="J15" s="77"/>
      <c r="K15" s="77"/>
      <c r="L15" s="77"/>
      <c r="M15" s="77"/>
      <c r="N15" s="77"/>
      <c r="O15" s="77"/>
      <c r="P15" s="77"/>
      <c r="Q15" s="77"/>
      <c r="R15" s="5" t="s">
        <v>191</v>
      </c>
      <c r="S15" s="77" t="s">
        <v>1</v>
      </c>
      <c r="T15" s="5" t="s">
        <v>190</v>
      </c>
      <c r="U15" s="5" t="s">
        <v>2</v>
      </c>
      <c r="V15" s="77">
        <v>1</v>
      </c>
      <c r="W15" s="77"/>
      <c r="X15" s="77"/>
      <c r="Y15" s="77"/>
      <c r="Z15" s="77"/>
      <c r="AA15" s="77"/>
      <c r="AB15" s="77"/>
      <c r="AC15" s="77">
        <v>1</v>
      </c>
      <c r="AD15" s="77">
        <v>1</v>
      </c>
      <c r="AE15" s="77"/>
      <c r="AF15" s="77">
        <v>1</v>
      </c>
      <c r="AG15" s="77"/>
      <c r="AH15" s="77" t="s">
        <v>189</v>
      </c>
      <c r="AI15" s="76">
        <v>44922</v>
      </c>
      <c r="AJ15" s="4">
        <f>(NETWORKDAYS.INTL(B15,AI15,1,[1]FESTIVOS!$B$4:B837)-1)</f>
        <v>13</v>
      </c>
    </row>
    <row r="16" spans="1:40" s="1" customFormat="1" ht="87.75" customHeight="1">
      <c r="A16" s="83" t="s">
        <v>188</v>
      </c>
      <c r="B16" s="82">
        <v>44902</v>
      </c>
      <c r="C16" s="77" t="s">
        <v>109</v>
      </c>
      <c r="D16" s="77"/>
      <c r="E16" s="5" t="s">
        <v>187</v>
      </c>
      <c r="F16" s="77"/>
      <c r="G16" s="77"/>
      <c r="H16" s="77"/>
      <c r="I16" s="77">
        <v>1</v>
      </c>
      <c r="J16" s="77"/>
      <c r="K16" s="77"/>
      <c r="L16" s="77"/>
      <c r="M16" s="77"/>
      <c r="N16" s="77"/>
      <c r="O16" s="77"/>
      <c r="P16" s="77"/>
      <c r="Q16" s="77"/>
      <c r="R16" s="5" t="s">
        <v>186</v>
      </c>
      <c r="S16" s="77" t="s">
        <v>103</v>
      </c>
      <c r="T16" s="5" t="s">
        <v>185</v>
      </c>
      <c r="U16" s="5" t="s">
        <v>102</v>
      </c>
      <c r="V16" s="77">
        <v>1</v>
      </c>
      <c r="W16" s="77"/>
      <c r="X16" s="77"/>
      <c r="Y16" s="77"/>
      <c r="Z16" s="77"/>
      <c r="AA16" s="77"/>
      <c r="AB16" s="77"/>
      <c r="AC16" s="77">
        <v>1</v>
      </c>
      <c r="AD16" s="77">
        <v>1</v>
      </c>
      <c r="AE16" s="77"/>
      <c r="AF16" s="77">
        <v>1</v>
      </c>
      <c r="AG16" s="77"/>
      <c r="AH16" s="77" t="s">
        <v>184</v>
      </c>
      <c r="AI16" s="76">
        <v>44915</v>
      </c>
      <c r="AJ16" s="4">
        <f>(NETWORKDAYS.INTL(B16,AI16,1,[1]FESTIVOS!$B$4:B838)-1)</f>
        <v>8</v>
      </c>
    </row>
    <row r="17" spans="1:36" s="1" customFormat="1" ht="87.75" customHeight="1">
      <c r="A17" s="83" t="s">
        <v>183</v>
      </c>
      <c r="B17" s="82">
        <v>44902</v>
      </c>
      <c r="C17" s="5" t="s">
        <v>182</v>
      </c>
      <c r="D17" s="77">
        <v>6022468</v>
      </c>
      <c r="E17" s="5" t="s">
        <v>181</v>
      </c>
      <c r="F17" s="77"/>
      <c r="G17" s="77"/>
      <c r="H17" s="77"/>
      <c r="I17" s="77">
        <v>1</v>
      </c>
      <c r="J17" s="77"/>
      <c r="K17" s="77"/>
      <c r="L17" s="77"/>
      <c r="M17" s="77"/>
      <c r="N17" s="77"/>
      <c r="O17" s="77"/>
      <c r="P17" s="77"/>
      <c r="Q17" s="77"/>
      <c r="R17" s="5" t="s">
        <v>180</v>
      </c>
      <c r="S17" s="77" t="s">
        <v>1</v>
      </c>
      <c r="T17" s="5" t="s">
        <v>179</v>
      </c>
      <c r="U17" s="5" t="s">
        <v>105</v>
      </c>
      <c r="V17" s="77">
        <v>1</v>
      </c>
      <c r="W17" s="77"/>
      <c r="X17" s="77"/>
      <c r="Y17" s="77"/>
      <c r="Z17" s="77"/>
      <c r="AA17" s="77"/>
      <c r="AB17" s="77"/>
      <c r="AC17" s="77">
        <v>1</v>
      </c>
      <c r="AD17" s="77">
        <v>1</v>
      </c>
      <c r="AE17" s="77"/>
      <c r="AF17" s="77">
        <v>1</v>
      </c>
      <c r="AG17" s="77"/>
      <c r="AH17" s="77" t="s">
        <v>178</v>
      </c>
      <c r="AI17" s="76">
        <v>44922</v>
      </c>
      <c r="AJ17" s="4">
        <f>(NETWORKDAYS.INTL(B17,AI17,1,[1]FESTIVOS!$B$4:B839)-1)</f>
        <v>12</v>
      </c>
    </row>
    <row r="18" spans="1:36" s="1" customFormat="1" ht="87.75" customHeight="1">
      <c r="A18" s="83" t="s">
        <v>177</v>
      </c>
      <c r="B18" s="82">
        <v>44902</v>
      </c>
      <c r="C18" s="77" t="s">
        <v>108</v>
      </c>
      <c r="D18" s="77"/>
      <c r="E18" s="5" t="s">
        <v>176</v>
      </c>
      <c r="F18" s="77"/>
      <c r="G18" s="77"/>
      <c r="H18" s="77"/>
      <c r="I18" s="77">
        <v>1</v>
      </c>
      <c r="J18" s="77"/>
      <c r="K18" s="77"/>
      <c r="L18" s="77"/>
      <c r="M18" s="77"/>
      <c r="N18" s="77"/>
      <c r="O18" s="77"/>
      <c r="P18" s="77"/>
      <c r="Q18" s="77"/>
      <c r="R18" s="5" t="s">
        <v>175</v>
      </c>
      <c r="S18" s="77" t="s">
        <v>174</v>
      </c>
      <c r="T18" s="5" t="s">
        <v>173</v>
      </c>
      <c r="U18" s="5" t="s">
        <v>105</v>
      </c>
      <c r="V18" s="77">
        <v>1</v>
      </c>
      <c r="W18" s="77"/>
      <c r="X18" s="77"/>
      <c r="Y18" s="77"/>
      <c r="Z18" s="77"/>
      <c r="AA18" s="77"/>
      <c r="AB18" s="77"/>
      <c r="AC18" s="77">
        <v>1</v>
      </c>
      <c r="AD18" s="77">
        <v>1</v>
      </c>
      <c r="AE18" s="77"/>
      <c r="AF18" s="77">
        <v>1</v>
      </c>
      <c r="AG18" s="77"/>
      <c r="AH18" s="77" t="s">
        <v>172</v>
      </c>
      <c r="AI18" s="76">
        <v>44915</v>
      </c>
      <c r="AJ18" s="4">
        <f>(NETWORKDAYS.INTL(B18,AI18,1,[1]FESTIVOS!$B$4:B840)-1)</f>
        <v>8</v>
      </c>
    </row>
    <row r="19" spans="1:36" s="1" customFormat="1" ht="87.75" customHeight="1">
      <c r="A19" s="83" t="s">
        <v>171</v>
      </c>
      <c r="B19" s="82">
        <v>44902</v>
      </c>
      <c r="C19" s="77" t="s">
        <v>170</v>
      </c>
      <c r="D19" s="77">
        <v>31577895446247</v>
      </c>
      <c r="E19" s="5" t="s">
        <v>169</v>
      </c>
      <c r="F19" s="77"/>
      <c r="G19" s="77"/>
      <c r="H19" s="77"/>
      <c r="I19" s="77">
        <v>1</v>
      </c>
      <c r="J19" s="77"/>
      <c r="K19" s="77"/>
      <c r="L19" s="77"/>
      <c r="M19" s="77"/>
      <c r="N19" s="77"/>
      <c r="O19" s="77"/>
      <c r="P19" s="77"/>
      <c r="Q19" s="77"/>
      <c r="R19" s="5" t="s">
        <v>168</v>
      </c>
      <c r="S19" s="77" t="s">
        <v>1</v>
      </c>
      <c r="T19" s="5" t="s">
        <v>167</v>
      </c>
      <c r="U19" s="5" t="s">
        <v>105</v>
      </c>
      <c r="V19" s="77">
        <v>1</v>
      </c>
      <c r="W19" s="77"/>
      <c r="X19" s="77"/>
      <c r="Y19" s="77"/>
      <c r="Z19" s="77"/>
      <c r="AA19" s="77"/>
      <c r="AB19" s="77"/>
      <c r="AC19" s="77">
        <v>1</v>
      </c>
      <c r="AD19" s="77">
        <v>1</v>
      </c>
      <c r="AE19" s="77"/>
      <c r="AF19" s="77">
        <v>1</v>
      </c>
      <c r="AG19" s="77"/>
      <c r="AH19" s="228" t="s">
        <v>106</v>
      </c>
      <c r="AI19" s="229" t="s">
        <v>106</v>
      </c>
      <c r="AJ19" s="4">
        <v>1</v>
      </c>
    </row>
    <row r="20" spans="1:36" s="1" customFormat="1" ht="87.75" customHeight="1">
      <c r="A20" s="83" t="s">
        <v>166</v>
      </c>
      <c r="B20" s="82">
        <v>44907</v>
      </c>
      <c r="C20" s="77" t="s">
        <v>165</v>
      </c>
      <c r="D20" s="77">
        <v>3118453181</v>
      </c>
      <c r="E20" s="5" t="s">
        <v>164</v>
      </c>
      <c r="F20" s="77"/>
      <c r="G20" s="77">
        <v>1</v>
      </c>
      <c r="H20" s="77"/>
      <c r="I20" s="77"/>
      <c r="J20" s="77"/>
      <c r="K20" s="77"/>
      <c r="L20" s="77"/>
      <c r="M20" s="77"/>
      <c r="N20" s="77"/>
      <c r="O20" s="77"/>
      <c r="P20" s="77"/>
      <c r="Q20" s="77"/>
      <c r="R20" s="5" t="s">
        <v>163</v>
      </c>
      <c r="S20" s="77" t="s">
        <v>1</v>
      </c>
      <c r="T20" s="5" t="s">
        <v>162</v>
      </c>
      <c r="U20" s="5" t="s">
        <v>2</v>
      </c>
      <c r="V20" s="77">
        <v>1</v>
      </c>
      <c r="W20" s="77"/>
      <c r="X20" s="77"/>
      <c r="Y20" s="77"/>
      <c r="Z20" s="77"/>
      <c r="AA20" s="77"/>
      <c r="AB20" s="77"/>
      <c r="AC20" s="77">
        <v>1</v>
      </c>
      <c r="AD20" s="77">
        <v>1</v>
      </c>
      <c r="AE20" s="77"/>
      <c r="AF20" s="77">
        <v>1</v>
      </c>
      <c r="AG20" s="77"/>
      <c r="AH20" s="77" t="s">
        <v>161</v>
      </c>
      <c r="AI20" s="76">
        <v>44922</v>
      </c>
      <c r="AJ20" s="4">
        <f>(NETWORKDAYS.INTL(B20,AI20,1,[1]FESTIVOS!$B$4:B827)-1)</f>
        <v>10</v>
      </c>
    </row>
    <row r="21" spans="1:36" s="1" customFormat="1" ht="87.75" customHeight="1">
      <c r="A21" s="83" t="s">
        <v>153</v>
      </c>
      <c r="B21" s="82">
        <v>44908</v>
      </c>
      <c r="C21" s="77" t="s">
        <v>109</v>
      </c>
      <c r="D21" s="77">
        <v>31588229541</v>
      </c>
      <c r="E21" s="5" t="s">
        <v>152</v>
      </c>
      <c r="F21" s="77"/>
      <c r="G21" s="77"/>
      <c r="H21" s="77"/>
      <c r="I21" s="77">
        <v>1</v>
      </c>
      <c r="J21" s="77"/>
      <c r="K21" s="77"/>
      <c r="L21" s="77"/>
      <c r="M21" s="77"/>
      <c r="N21" s="77"/>
      <c r="O21" s="77"/>
      <c r="P21" s="77"/>
      <c r="Q21" s="77"/>
      <c r="R21" s="5" t="s">
        <v>151</v>
      </c>
      <c r="S21" s="77" t="s">
        <v>150</v>
      </c>
      <c r="T21" s="5" t="s">
        <v>149</v>
      </c>
      <c r="U21" s="5" t="s">
        <v>102</v>
      </c>
      <c r="V21" s="77">
        <v>1</v>
      </c>
      <c r="W21" s="77"/>
      <c r="X21" s="77"/>
      <c r="Y21" s="77"/>
      <c r="Z21" s="77"/>
      <c r="AA21" s="77"/>
      <c r="AB21" s="77"/>
      <c r="AC21" s="77">
        <v>1</v>
      </c>
      <c r="AD21" s="77">
        <v>1</v>
      </c>
      <c r="AE21" s="77"/>
      <c r="AF21" s="77">
        <v>1</v>
      </c>
      <c r="AG21" s="77"/>
      <c r="AH21" s="77" t="s">
        <v>148</v>
      </c>
      <c r="AI21" s="76">
        <v>44915</v>
      </c>
      <c r="AJ21" s="4">
        <f>(NETWORKDAYS.INTL(B21,AI21,1,[1]FESTIVOS!$B$4:B842)-1)</f>
        <v>5</v>
      </c>
    </row>
    <row r="22" spans="1:36" s="1" customFormat="1" ht="87.75" customHeight="1">
      <c r="A22" s="83" t="s">
        <v>147</v>
      </c>
      <c r="B22" s="82">
        <v>44908</v>
      </c>
      <c r="C22" s="77" t="s">
        <v>146</v>
      </c>
      <c r="D22" s="77">
        <v>3158229566</v>
      </c>
      <c r="E22" s="5" t="s">
        <v>145</v>
      </c>
      <c r="F22" s="77"/>
      <c r="G22" s="77"/>
      <c r="H22" s="77"/>
      <c r="I22" s="77">
        <v>1</v>
      </c>
      <c r="J22" s="77"/>
      <c r="K22" s="77"/>
      <c r="L22" s="77"/>
      <c r="M22" s="77"/>
      <c r="N22" s="77"/>
      <c r="O22" s="77"/>
      <c r="P22" s="77"/>
      <c r="Q22" s="77"/>
      <c r="R22" s="5" t="s">
        <v>144</v>
      </c>
      <c r="S22" s="5" t="s">
        <v>143</v>
      </c>
      <c r="T22" s="5" t="s">
        <v>142</v>
      </c>
      <c r="U22" s="5" t="s">
        <v>2</v>
      </c>
      <c r="V22" s="77">
        <v>1</v>
      </c>
      <c r="W22" s="77"/>
      <c r="X22" s="77"/>
      <c r="Y22" s="77"/>
      <c r="Z22" s="77"/>
      <c r="AA22" s="77"/>
      <c r="AB22" s="77"/>
      <c r="AC22" s="77">
        <v>1</v>
      </c>
      <c r="AD22" s="77">
        <v>1</v>
      </c>
      <c r="AE22" s="77"/>
      <c r="AF22" s="77">
        <v>1</v>
      </c>
      <c r="AG22" s="77"/>
      <c r="AH22" s="228" t="s">
        <v>141</v>
      </c>
      <c r="AI22" s="228" t="s">
        <v>141</v>
      </c>
      <c r="AJ22" s="4">
        <v>1</v>
      </c>
    </row>
    <row r="23" spans="1:36" s="1" customFormat="1" ht="87.75" customHeight="1">
      <c r="A23" s="83" t="s">
        <v>160</v>
      </c>
      <c r="B23" s="82">
        <v>44909</v>
      </c>
      <c r="C23" s="77" t="s">
        <v>159</v>
      </c>
      <c r="D23" s="77" t="s">
        <v>158</v>
      </c>
      <c r="E23" s="5" t="s">
        <v>157</v>
      </c>
      <c r="F23" s="77"/>
      <c r="G23" s="77">
        <v>1</v>
      </c>
      <c r="H23" s="77"/>
      <c r="I23" s="77"/>
      <c r="J23" s="77"/>
      <c r="K23" s="77"/>
      <c r="L23" s="77"/>
      <c r="M23" s="77"/>
      <c r="N23" s="77"/>
      <c r="O23" s="77"/>
      <c r="P23" s="77"/>
      <c r="Q23" s="77"/>
      <c r="R23" s="5" t="s">
        <v>156</v>
      </c>
      <c r="S23" s="77" t="s">
        <v>1</v>
      </c>
      <c r="T23" s="5" t="s">
        <v>155</v>
      </c>
      <c r="U23" s="5" t="s">
        <v>105</v>
      </c>
      <c r="V23" s="77">
        <v>1</v>
      </c>
      <c r="W23" s="77"/>
      <c r="X23" s="77"/>
      <c r="Y23" s="77"/>
      <c r="Z23" s="77"/>
      <c r="AA23" s="77"/>
      <c r="AB23" s="77"/>
      <c r="AC23" s="77">
        <v>1</v>
      </c>
      <c r="AD23" s="77">
        <v>1</v>
      </c>
      <c r="AE23" s="77"/>
      <c r="AF23" s="77">
        <v>1</v>
      </c>
      <c r="AG23" s="77"/>
      <c r="AH23" s="77" t="s">
        <v>154</v>
      </c>
      <c r="AI23" s="76">
        <v>44925</v>
      </c>
      <c r="AJ23" s="4">
        <f>(NETWORKDAYS.INTL(B23,AI23,1,[1]FESTIVOS!$B$4:B841)-1)</f>
        <v>11</v>
      </c>
    </row>
    <row r="24" spans="1:36" s="1" customFormat="1" ht="87.75" customHeight="1">
      <c r="A24" s="83" t="s">
        <v>200</v>
      </c>
      <c r="B24" s="82">
        <v>44922</v>
      </c>
      <c r="C24" s="77" t="s">
        <v>108</v>
      </c>
      <c r="D24" s="77">
        <v>35145698</v>
      </c>
      <c r="E24" s="5" t="s">
        <v>199</v>
      </c>
      <c r="F24" s="77"/>
      <c r="G24" s="77"/>
      <c r="H24" s="77"/>
      <c r="I24" s="77">
        <v>1</v>
      </c>
      <c r="J24" s="77"/>
      <c r="K24" s="77"/>
      <c r="L24" s="77"/>
      <c r="M24" s="77"/>
      <c r="N24" s="77"/>
      <c r="O24" s="77"/>
      <c r="P24" s="77"/>
      <c r="Q24" s="77"/>
      <c r="R24" s="5" t="s">
        <v>198</v>
      </c>
      <c r="S24" s="77" t="s">
        <v>1</v>
      </c>
      <c r="T24" s="5" t="s">
        <v>197</v>
      </c>
      <c r="U24" s="5" t="s">
        <v>196</v>
      </c>
      <c r="V24" s="77">
        <v>1</v>
      </c>
      <c r="W24" s="77"/>
      <c r="X24" s="77"/>
      <c r="Y24" s="77"/>
      <c r="Z24" s="77"/>
      <c r="AA24" s="77"/>
      <c r="AB24" s="77"/>
      <c r="AC24" s="77">
        <v>1</v>
      </c>
      <c r="AD24" s="77">
        <v>1</v>
      </c>
      <c r="AE24" s="77"/>
      <c r="AF24" s="77">
        <v>1</v>
      </c>
      <c r="AG24" s="77"/>
      <c r="AH24" s="86" t="s">
        <v>195</v>
      </c>
      <c r="AI24" s="76">
        <v>44923</v>
      </c>
      <c r="AJ24" s="4">
        <f>(NETWORKDAYS.INTL(B24,AI24,1,[1]FESTIVOS!$B$4:B847)-1)</f>
        <v>1</v>
      </c>
    </row>
    <row r="25" spans="1:36" s="1" customFormat="1" ht="87.75" customHeight="1">
      <c r="A25" s="89" t="s">
        <v>206</v>
      </c>
      <c r="B25" s="90">
        <v>44896</v>
      </c>
      <c r="C25" s="91" t="s">
        <v>241</v>
      </c>
      <c r="D25" s="91" t="s">
        <v>242</v>
      </c>
      <c r="E25" s="77" t="s">
        <v>243</v>
      </c>
      <c r="F25" s="93"/>
      <c r="G25" s="93">
        <v>1</v>
      </c>
      <c r="H25" s="93"/>
      <c r="I25" s="93"/>
      <c r="J25" s="93"/>
      <c r="K25" s="93"/>
      <c r="L25" s="93"/>
      <c r="M25" s="93"/>
      <c r="N25" s="93"/>
      <c r="O25" s="93"/>
      <c r="P25" s="93"/>
      <c r="Q25" s="93"/>
      <c r="R25" s="89" t="s">
        <v>244</v>
      </c>
      <c r="S25" s="89" t="s">
        <v>244</v>
      </c>
      <c r="T25" s="89" t="s">
        <v>233</v>
      </c>
      <c r="U25" s="89" t="s">
        <v>234</v>
      </c>
      <c r="V25" s="93">
        <v>1</v>
      </c>
      <c r="W25" s="93"/>
      <c r="X25" s="93"/>
      <c r="Y25" s="93"/>
      <c r="Z25" s="93"/>
      <c r="AA25" s="93">
        <v>1</v>
      </c>
      <c r="AB25" s="93"/>
      <c r="AC25" s="93"/>
      <c r="AD25" s="93">
        <v>1</v>
      </c>
      <c r="AE25" s="93"/>
      <c r="AF25" s="93">
        <v>1</v>
      </c>
      <c r="AG25" s="93"/>
      <c r="AH25" s="89" t="s">
        <v>245</v>
      </c>
      <c r="AI25" s="90">
        <v>44896</v>
      </c>
      <c r="AJ25" s="4">
        <v>0</v>
      </c>
    </row>
    <row r="26" spans="1:36" s="1" customFormat="1" ht="87.75" customHeight="1">
      <c r="A26" s="89" t="s">
        <v>207</v>
      </c>
      <c r="B26" s="90">
        <v>44896</v>
      </c>
      <c r="C26" s="91" t="s">
        <v>246</v>
      </c>
      <c r="D26" s="91" t="s">
        <v>224</v>
      </c>
      <c r="E26" s="77" t="s">
        <v>247</v>
      </c>
      <c r="F26" s="93"/>
      <c r="G26" s="93">
        <v>1</v>
      </c>
      <c r="H26" s="93"/>
      <c r="I26" s="93"/>
      <c r="J26" s="93"/>
      <c r="K26" s="93"/>
      <c r="L26" s="93"/>
      <c r="M26" s="93"/>
      <c r="N26" s="93"/>
      <c r="O26" s="93"/>
      <c r="P26" s="93"/>
      <c r="Q26" s="93"/>
      <c r="R26" s="89" t="s">
        <v>248</v>
      </c>
      <c r="S26" s="89" t="s">
        <v>249</v>
      </c>
      <c r="T26" s="89" t="s">
        <v>250</v>
      </c>
      <c r="U26" s="89" t="s">
        <v>238</v>
      </c>
      <c r="V26" s="93">
        <v>1</v>
      </c>
      <c r="W26" s="93"/>
      <c r="X26" s="93"/>
      <c r="Y26" s="93"/>
      <c r="Z26" s="93"/>
      <c r="AA26" s="93">
        <v>1</v>
      </c>
      <c r="AB26" s="93"/>
      <c r="AC26" s="93"/>
      <c r="AD26" s="93">
        <v>1</v>
      </c>
      <c r="AE26" s="93"/>
      <c r="AF26" s="93">
        <v>1</v>
      </c>
      <c r="AG26" s="93"/>
      <c r="AH26" s="89" t="s">
        <v>251</v>
      </c>
      <c r="AI26" s="90">
        <v>44900</v>
      </c>
      <c r="AJ26" s="4">
        <v>2</v>
      </c>
    </row>
    <row r="27" spans="1:36" s="1" customFormat="1" ht="87.75" customHeight="1">
      <c r="A27" s="89" t="s">
        <v>208</v>
      </c>
      <c r="B27" s="90">
        <v>44896</v>
      </c>
      <c r="C27" s="91" t="s">
        <v>252</v>
      </c>
      <c r="D27" s="91" t="s">
        <v>253</v>
      </c>
      <c r="E27" s="77" t="s">
        <v>254</v>
      </c>
      <c r="F27" s="93"/>
      <c r="G27" s="93"/>
      <c r="H27" s="93"/>
      <c r="I27" s="93">
        <v>1</v>
      </c>
      <c r="J27" s="93"/>
      <c r="K27" s="93"/>
      <c r="L27" s="93"/>
      <c r="M27" s="93"/>
      <c r="N27" s="93"/>
      <c r="O27" s="93"/>
      <c r="P27" s="93"/>
      <c r="Q27" s="93"/>
      <c r="R27" s="89" t="s">
        <v>255</v>
      </c>
      <c r="S27" s="89" t="s">
        <v>255</v>
      </c>
      <c r="T27" s="89" t="s">
        <v>256</v>
      </c>
      <c r="U27" s="89" t="s">
        <v>234</v>
      </c>
      <c r="V27" s="93">
        <v>1</v>
      </c>
      <c r="W27" s="93"/>
      <c r="X27" s="93"/>
      <c r="Y27" s="93"/>
      <c r="Z27" s="93"/>
      <c r="AA27" s="93"/>
      <c r="AB27" s="93"/>
      <c r="AC27" s="93">
        <v>1</v>
      </c>
      <c r="AD27" s="93">
        <v>1</v>
      </c>
      <c r="AE27" s="93"/>
      <c r="AF27" s="93">
        <v>1</v>
      </c>
      <c r="AG27" s="93"/>
      <c r="AH27" s="89" t="s">
        <v>257</v>
      </c>
      <c r="AI27" s="90">
        <v>44897</v>
      </c>
      <c r="AJ27" s="4">
        <v>1</v>
      </c>
    </row>
    <row r="28" spans="1:36" s="1" customFormat="1" ht="87.75" customHeight="1">
      <c r="A28" s="89" t="s">
        <v>209</v>
      </c>
      <c r="B28" s="90">
        <v>44897</v>
      </c>
      <c r="C28" s="91" t="s">
        <v>258</v>
      </c>
      <c r="D28" s="91" t="s">
        <v>259</v>
      </c>
      <c r="E28" s="77" t="s">
        <v>260</v>
      </c>
      <c r="F28" s="93">
        <v>1</v>
      </c>
      <c r="G28" s="93"/>
      <c r="H28" s="93"/>
      <c r="I28" s="93"/>
      <c r="J28" s="93"/>
      <c r="K28" s="93"/>
      <c r="L28" s="93"/>
      <c r="M28" s="93"/>
      <c r="N28" s="93"/>
      <c r="O28" s="93"/>
      <c r="P28" s="93"/>
      <c r="Q28" s="93"/>
      <c r="R28" s="89" t="s">
        <v>261</v>
      </c>
      <c r="S28" s="89" t="s">
        <v>261</v>
      </c>
      <c r="T28" s="89" t="s">
        <v>262</v>
      </c>
      <c r="U28" s="89" t="s">
        <v>238</v>
      </c>
      <c r="V28" s="93">
        <v>1</v>
      </c>
      <c r="W28" s="93"/>
      <c r="X28" s="93"/>
      <c r="Y28" s="93"/>
      <c r="Z28" s="93"/>
      <c r="AA28" s="93"/>
      <c r="AB28" s="93"/>
      <c r="AC28" s="93">
        <v>1</v>
      </c>
      <c r="AD28" s="93">
        <v>1</v>
      </c>
      <c r="AE28" s="93"/>
      <c r="AF28" s="93">
        <v>1</v>
      </c>
      <c r="AG28" s="93"/>
      <c r="AH28" s="89" t="s">
        <v>263</v>
      </c>
      <c r="AI28" s="90">
        <v>44908</v>
      </c>
      <c r="AJ28" s="4">
        <v>6</v>
      </c>
    </row>
    <row r="29" spans="1:36" s="1" customFormat="1" ht="87.75" customHeight="1">
      <c r="A29" s="89" t="s">
        <v>210</v>
      </c>
      <c r="B29" s="90">
        <v>44895</v>
      </c>
      <c r="C29" s="91" t="s">
        <v>264</v>
      </c>
      <c r="D29" s="91" t="s">
        <v>253</v>
      </c>
      <c r="E29" s="77" t="s">
        <v>254</v>
      </c>
      <c r="F29" s="93"/>
      <c r="G29" s="93">
        <v>1</v>
      </c>
      <c r="H29" s="93"/>
      <c r="I29" s="93"/>
      <c r="J29" s="93"/>
      <c r="K29" s="93"/>
      <c r="L29" s="93"/>
      <c r="M29" s="93"/>
      <c r="N29" s="93"/>
      <c r="O29" s="93"/>
      <c r="P29" s="93"/>
      <c r="Q29" s="93"/>
      <c r="R29" s="89" t="s">
        <v>255</v>
      </c>
      <c r="S29" s="89" t="s">
        <v>255</v>
      </c>
      <c r="T29" s="89" t="s">
        <v>256</v>
      </c>
      <c r="U29" s="89" t="s">
        <v>238</v>
      </c>
      <c r="V29" s="93">
        <v>1</v>
      </c>
      <c r="W29" s="93"/>
      <c r="X29" s="93"/>
      <c r="Y29" s="93"/>
      <c r="Z29" s="93"/>
      <c r="AA29" s="93"/>
      <c r="AB29" s="93"/>
      <c r="AC29" s="93">
        <v>1</v>
      </c>
      <c r="AD29" s="93">
        <v>1</v>
      </c>
      <c r="AE29" s="93"/>
      <c r="AF29" s="93">
        <v>1</v>
      </c>
      <c r="AG29" s="93"/>
      <c r="AH29" s="89" t="s">
        <v>265</v>
      </c>
      <c r="AI29" s="90">
        <v>44900</v>
      </c>
      <c r="AJ29" s="4">
        <v>3</v>
      </c>
    </row>
    <row r="30" spans="1:36" s="1" customFormat="1" ht="87.75" customHeight="1">
      <c r="A30" s="89" t="s">
        <v>211</v>
      </c>
      <c r="B30" s="90">
        <v>44908</v>
      </c>
      <c r="C30" s="91" t="s">
        <v>266</v>
      </c>
      <c r="D30" s="91" t="s">
        <v>267</v>
      </c>
      <c r="E30" s="77" t="s">
        <v>268</v>
      </c>
      <c r="F30" s="93"/>
      <c r="G30" s="93">
        <v>1</v>
      </c>
      <c r="H30" s="93"/>
      <c r="I30" s="93"/>
      <c r="J30" s="93"/>
      <c r="K30" s="93"/>
      <c r="L30" s="93"/>
      <c r="M30" s="93"/>
      <c r="N30" s="93"/>
      <c r="O30" s="93"/>
      <c r="P30" s="93"/>
      <c r="Q30" s="93"/>
      <c r="R30" s="89" t="s">
        <v>269</v>
      </c>
      <c r="S30" s="89" t="s">
        <v>269</v>
      </c>
      <c r="T30" s="89" t="s">
        <v>270</v>
      </c>
      <c r="U30" s="89" t="s">
        <v>234</v>
      </c>
      <c r="V30" s="93">
        <v>1</v>
      </c>
      <c r="W30" s="93"/>
      <c r="X30" s="93"/>
      <c r="Y30" s="93"/>
      <c r="Z30" s="93"/>
      <c r="AA30" s="93"/>
      <c r="AB30" s="93"/>
      <c r="AC30" s="93">
        <v>1</v>
      </c>
      <c r="AD30" s="93">
        <v>1</v>
      </c>
      <c r="AE30" s="93"/>
      <c r="AF30" s="93">
        <v>1</v>
      </c>
      <c r="AG30" s="93"/>
      <c r="AH30" s="89" t="s">
        <v>271</v>
      </c>
      <c r="AI30" s="90">
        <v>44914</v>
      </c>
      <c r="AJ30" s="4">
        <v>4</v>
      </c>
    </row>
    <row r="31" spans="1:36" s="1" customFormat="1" ht="87.75" customHeight="1">
      <c r="A31" s="89" t="s">
        <v>212</v>
      </c>
      <c r="B31" s="90">
        <v>44908</v>
      </c>
      <c r="C31" s="91">
        <v>3046232813</v>
      </c>
      <c r="D31" s="125" t="s">
        <v>272</v>
      </c>
      <c r="E31" s="77" t="s">
        <v>273</v>
      </c>
      <c r="F31" s="93"/>
      <c r="G31" s="93">
        <v>1</v>
      </c>
      <c r="H31" s="93"/>
      <c r="I31" s="93"/>
      <c r="J31" s="93"/>
      <c r="K31" s="93"/>
      <c r="L31" s="93"/>
      <c r="M31" s="93"/>
      <c r="N31" s="93"/>
      <c r="O31" s="93"/>
      <c r="P31" s="93"/>
      <c r="Q31" s="93"/>
      <c r="R31" s="89" t="s">
        <v>274</v>
      </c>
      <c r="S31" s="89" t="s">
        <v>274</v>
      </c>
      <c r="T31" s="89" t="s">
        <v>275</v>
      </c>
      <c r="U31" s="89" t="s">
        <v>238</v>
      </c>
      <c r="V31" s="93">
        <v>1</v>
      </c>
      <c r="W31" s="93"/>
      <c r="X31" s="93"/>
      <c r="Y31" s="93"/>
      <c r="Z31" s="93"/>
      <c r="AA31" s="93"/>
      <c r="AB31" s="93"/>
      <c r="AC31" s="93">
        <v>1</v>
      </c>
      <c r="AD31" s="93">
        <v>1</v>
      </c>
      <c r="AE31" s="93"/>
      <c r="AF31" s="93">
        <v>1</v>
      </c>
      <c r="AG31" s="93"/>
      <c r="AH31" s="89" t="s">
        <v>276</v>
      </c>
      <c r="AI31" s="90">
        <v>44910</v>
      </c>
      <c r="AJ31" s="4">
        <v>2</v>
      </c>
    </row>
    <row r="32" spans="1:36" s="1" customFormat="1" ht="87.75" customHeight="1">
      <c r="A32" s="89" t="s">
        <v>213</v>
      </c>
      <c r="B32" s="90">
        <v>44914</v>
      </c>
      <c r="C32" s="91" t="s">
        <v>218</v>
      </c>
      <c r="D32" s="91" t="s">
        <v>219</v>
      </c>
      <c r="E32" s="77" t="s">
        <v>220</v>
      </c>
      <c r="F32" s="93"/>
      <c r="G32" s="93">
        <v>1</v>
      </c>
      <c r="H32" s="93"/>
      <c r="I32" s="93"/>
      <c r="J32" s="93"/>
      <c r="K32" s="93"/>
      <c r="L32" s="93"/>
      <c r="M32" s="93"/>
      <c r="N32" s="93"/>
      <c r="O32" s="93"/>
      <c r="P32" s="93"/>
      <c r="Q32" s="93"/>
      <c r="R32" s="89" t="s">
        <v>232</v>
      </c>
      <c r="S32" s="89" t="s">
        <v>232</v>
      </c>
      <c r="T32" s="89" t="s">
        <v>233</v>
      </c>
      <c r="U32" s="89" t="s">
        <v>234</v>
      </c>
      <c r="V32" s="93">
        <v>1</v>
      </c>
      <c r="W32" s="93"/>
      <c r="X32" s="93"/>
      <c r="Y32" s="93"/>
      <c r="Z32" s="93"/>
      <c r="AA32" s="93"/>
      <c r="AB32" s="93"/>
      <c r="AC32" s="93">
        <v>1</v>
      </c>
      <c r="AD32" s="93">
        <v>1</v>
      </c>
      <c r="AE32" s="93"/>
      <c r="AF32" s="93">
        <v>1</v>
      </c>
      <c r="AG32" s="93"/>
      <c r="AH32" s="89" t="s">
        <v>235</v>
      </c>
      <c r="AI32" s="90">
        <v>44915</v>
      </c>
      <c r="AJ32" s="4">
        <v>1</v>
      </c>
    </row>
    <row r="33" spans="1:36" s="1" customFormat="1" ht="87.75" customHeight="1">
      <c r="A33" s="89" t="s">
        <v>214</v>
      </c>
      <c r="B33" s="90">
        <v>44917</v>
      </c>
      <c r="C33" s="91" t="s">
        <v>221</v>
      </c>
      <c r="D33" s="91">
        <v>3152592124</v>
      </c>
      <c r="E33" s="77" t="s">
        <v>222</v>
      </c>
      <c r="F33" s="93"/>
      <c r="G33" s="93">
        <v>1</v>
      </c>
      <c r="H33" s="93"/>
      <c r="I33" s="93"/>
      <c r="J33" s="93"/>
      <c r="K33" s="93"/>
      <c r="L33" s="93"/>
      <c r="M33" s="93"/>
      <c r="N33" s="93"/>
      <c r="O33" s="93"/>
      <c r="P33" s="93"/>
      <c r="Q33" s="93"/>
      <c r="R33" s="89" t="s">
        <v>236</v>
      </c>
      <c r="S33" s="89" t="s">
        <v>236</v>
      </c>
      <c r="T33" s="89">
        <f>$X$198</f>
        <v>0</v>
      </c>
      <c r="U33" s="89" t="s">
        <v>234</v>
      </c>
      <c r="V33" s="93">
        <v>1</v>
      </c>
      <c r="W33" s="93"/>
      <c r="X33" s="93"/>
      <c r="Y33" s="93"/>
      <c r="Z33" s="93"/>
      <c r="AA33" s="93"/>
      <c r="AB33" s="93"/>
      <c r="AC33" s="93">
        <v>1</v>
      </c>
      <c r="AD33" s="93"/>
      <c r="AE33" s="93">
        <v>1</v>
      </c>
      <c r="AF33" s="93"/>
      <c r="AG33" s="93"/>
      <c r="AH33" s="89"/>
      <c r="AI33" s="90"/>
      <c r="AJ33" s="4"/>
    </row>
    <row r="34" spans="1:36" s="1" customFormat="1" ht="87.75" customHeight="1">
      <c r="A34" s="89" t="s">
        <v>215</v>
      </c>
      <c r="B34" s="90">
        <v>44922</v>
      </c>
      <c r="C34" s="91" t="s">
        <v>223</v>
      </c>
      <c r="D34" s="92" t="s">
        <v>224</v>
      </c>
      <c r="E34" s="77" t="s">
        <v>225</v>
      </c>
      <c r="F34" s="93"/>
      <c r="G34" s="93">
        <v>1</v>
      </c>
      <c r="H34" s="93"/>
      <c r="I34" s="93"/>
      <c r="J34" s="93"/>
      <c r="K34" s="93"/>
      <c r="L34" s="93"/>
      <c r="M34" s="93"/>
      <c r="N34" s="93"/>
      <c r="O34" s="93"/>
      <c r="P34" s="93"/>
      <c r="Q34" s="93"/>
      <c r="R34" s="89" t="s">
        <v>237</v>
      </c>
      <c r="S34" s="89" t="s">
        <v>237</v>
      </c>
      <c r="T34" s="89">
        <f>$X$198</f>
        <v>0</v>
      </c>
      <c r="U34" s="89" t="s">
        <v>238</v>
      </c>
      <c r="V34" s="93">
        <v>1</v>
      </c>
      <c r="W34" s="93"/>
      <c r="X34" s="93"/>
      <c r="Y34" s="93"/>
      <c r="Z34" s="93"/>
      <c r="AA34" s="93"/>
      <c r="AB34" s="93"/>
      <c r="AC34" s="93">
        <v>1</v>
      </c>
      <c r="AD34" s="93"/>
      <c r="AE34" s="93">
        <v>1</v>
      </c>
      <c r="AF34" s="93"/>
      <c r="AG34" s="93"/>
      <c r="AH34" s="89"/>
      <c r="AI34" s="90"/>
      <c r="AJ34" s="4"/>
    </row>
    <row r="35" spans="1:36" s="1" customFormat="1" ht="87.75" customHeight="1">
      <c r="A35" s="89" t="s">
        <v>216</v>
      </c>
      <c r="B35" s="90">
        <v>44923</v>
      </c>
      <c r="C35" s="91" t="s">
        <v>226</v>
      </c>
      <c r="D35" s="92" t="s">
        <v>227</v>
      </c>
      <c r="E35" s="77" t="s">
        <v>228</v>
      </c>
      <c r="F35" s="93"/>
      <c r="G35" s="93">
        <v>1</v>
      </c>
      <c r="H35" s="93"/>
      <c r="I35" s="93"/>
      <c r="J35" s="93"/>
      <c r="K35" s="93"/>
      <c r="L35" s="93"/>
      <c r="M35" s="93"/>
      <c r="N35" s="93"/>
      <c r="O35" s="93"/>
      <c r="P35" s="93"/>
      <c r="Q35" s="93"/>
      <c r="R35" s="89" t="s">
        <v>239</v>
      </c>
      <c r="S35" s="89" t="s">
        <v>239</v>
      </c>
      <c r="T35" s="89">
        <f>$X$198</f>
        <v>0</v>
      </c>
      <c r="U35" s="89" t="s">
        <v>234</v>
      </c>
      <c r="V35" s="93">
        <v>1</v>
      </c>
      <c r="W35" s="93"/>
      <c r="X35" s="93"/>
      <c r="Y35" s="93"/>
      <c r="Z35" s="93"/>
      <c r="AA35" s="93"/>
      <c r="AB35" s="93"/>
      <c r="AC35" s="93">
        <v>1</v>
      </c>
      <c r="AD35" s="93"/>
      <c r="AE35" s="93">
        <v>1</v>
      </c>
      <c r="AF35" s="93"/>
      <c r="AG35" s="93"/>
      <c r="AH35" s="89"/>
      <c r="AI35" s="90"/>
      <c r="AJ35" s="4"/>
    </row>
    <row r="36" spans="1:36" s="1" customFormat="1" ht="87.75" customHeight="1">
      <c r="A36" s="89" t="s">
        <v>217</v>
      </c>
      <c r="B36" s="90">
        <v>44925</v>
      </c>
      <c r="C36" s="91" t="s">
        <v>229</v>
      </c>
      <c r="D36" s="92" t="s">
        <v>230</v>
      </c>
      <c r="E36" s="77" t="s">
        <v>231</v>
      </c>
      <c r="F36" s="93"/>
      <c r="G36" s="93">
        <v>1</v>
      </c>
      <c r="H36" s="93"/>
      <c r="I36" s="93"/>
      <c r="J36" s="93"/>
      <c r="K36" s="93"/>
      <c r="L36" s="93"/>
      <c r="M36" s="93"/>
      <c r="N36" s="93"/>
      <c r="O36" s="93"/>
      <c r="P36" s="93"/>
      <c r="Q36" s="93"/>
      <c r="R36" s="89" t="s">
        <v>240</v>
      </c>
      <c r="S36" s="89" t="s">
        <v>240</v>
      </c>
      <c r="T36" s="89">
        <f>$X$198</f>
        <v>0</v>
      </c>
      <c r="U36" s="89" t="s">
        <v>234</v>
      </c>
      <c r="V36" s="93">
        <v>1</v>
      </c>
      <c r="W36" s="93"/>
      <c r="X36" s="93"/>
      <c r="Y36" s="93"/>
      <c r="Z36" s="93"/>
      <c r="AA36" s="93"/>
      <c r="AB36" s="93"/>
      <c r="AC36" s="93">
        <v>1</v>
      </c>
      <c r="AD36" s="93"/>
      <c r="AE36" s="93">
        <v>1</v>
      </c>
      <c r="AF36" s="93"/>
      <c r="AG36" s="93"/>
      <c r="AH36" s="89"/>
      <c r="AI36" s="90"/>
      <c r="AJ36" s="4"/>
    </row>
    <row r="37" spans="1:36" s="1" customFormat="1" ht="87.75" customHeight="1">
      <c r="A37" s="77" t="s">
        <v>277</v>
      </c>
      <c r="B37" s="76">
        <v>44896</v>
      </c>
      <c r="C37" s="5" t="s">
        <v>306</v>
      </c>
      <c r="D37" s="77">
        <v>1072650739</v>
      </c>
      <c r="E37" s="5" t="s">
        <v>278</v>
      </c>
      <c r="F37" s="102"/>
      <c r="G37" s="95">
        <v>1</v>
      </c>
      <c r="H37" s="103"/>
      <c r="I37" s="103"/>
      <c r="J37" s="103"/>
      <c r="K37" s="103"/>
      <c r="L37" s="103"/>
      <c r="M37" s="103"/>
      <c r="N37" s="103"/>
      <c r="O37" s="103"/>
      <c r="P37" s="103"/>
      <c r="Q37" s="103"/>
      <c r="R37" s="104" t="s">
        <v>287</v>
      </c>
      <c r="S37" s="5" t="s">
        <v>288</v>
      </c>
      <c r="T37" s="5" t="s">
        <v>289</v>
      </c>
      <c r="U37" s="5" t="s">
        <v>290</v>
      </c>
      <c r="V37" s="105">
        <v>1</v>
      </c>
      <c r="W37" s="103"/>
      <c r="X37" s="103"/>
      <c r="Y37" s="103"/>
      <c r="Z37" s="103"/>
      <c r="AA37" s="105"/>
      <c r="AB37" s="106"/>
      <c r="AC37" s="106"/>
      <c r="AD37" s="105">
        <v>1</v>
      </c>
      <c r="AE37" s="105"/>
      <c r="AF37" s="225"/>
      <c r="AG37" s="105"/>
      <c r="AH37" s="5" t="s">
        <v>291</v>
      </c>
      <c r="AI37" s="73">
        <v>44897</v>
      </c>
      <c r="AJ37" s="5" t="s">
        <v>303</v>
      </c>
    </row>
    <row r="38" spans="1:36" s="1" customFormat="1" ht="87.75" customHeight="1">
      <c r="A38" s="96" t="s">
        <v>279</v>
      </c>
      <c r="B38" s="97">
        <v>44900</v>
      </c>
      <c r="C38" s="111" t="s">
        <v>306</v>
      </c>
      <c r="D38" s="99" t="s">
        <v>307</v>
      </c>
      <c r="E38" s="100" t="s">
        <v>280</v>
      </c>
      <c r="F38" s="107"/>
      <c r="G38" s="108">
        <v>1</v>
      </c>
      <c r="H38" s="107"/>
      <c r="I38" s="108"/>
      <c r="J38" s="107"/>
      <c r="K38" s="107"/>
      <c r="L38" s="107"/>
      <c r="M38" s="107"/>
      <c r="N38" s="107"/>
      <c r="O38" s="107"/>
      <c r="P38" s="107"/>
      <c r="Q38" s="107"/>
      <c r="R38" s="98" t="s">
        <v>292</v>
      </c>
      <c r="S38" s="98" t="s">
        <v>293</v>
      </c>
      <c r="T38" s="109" t="s">
        <v>289</v>
      </c>
      <c r="U38" s="98" t="s">
        <v>290</v>
      </c>
      <c r="V38" s="108">
        <v>1</v>
      </c>
      <c r="W38" s="107"/>
      <c r="X38" s="107"/>
      <c r="Y38" s="107"/>
      <c r="Z38" s="107"/>
      <c r="AA38" s="108"/>
      <c r="AB38" s="107"/>
      <c r="AC38" s="107"/>
      <c r="AD38" s="99">
        <v>1</v>
      </c>
      <c r="AF38" s="226"/>
      <c r="AG38" s="110"/>
      <c r="AH38" s="111" t="s">
        <v>294</v>
      </c>
      <c r="AI38" s="112">
        <v>44902</v>
      </c>
      <c r="AJ38" s="99" t="s">
        <v>304</v>
      </c>
    </row>
    <row r="39" spans="1:36" s="1" customFormat="1" ht="87.75" customHeight="1">
      <c r="A39" s="4" t="s">
        <v>281</v>
      </c>
      <c r="B39" s="73">
        <v>44902</v>
      </c>
      <c r="C39" s="5" t="s">
        <v>306</v>
      </c>
      <c r="D39" s="77" t="s">
        <v>307</v>
      </c>
      <c r="E39" s="101" t="s">
        <v>282</v>
      </c>
      <c r="F39" s="102"/>
      <c r="G39" s="95">
        <v>1</v>
      </c>
      <c r="H39" s="102"/>
      <c r="I39" s="95"/>
      <c r="J39" s="102"/>
      <c r="K39" s="102"/>
      <c r="L39" s="102"/>
      <c r="M39" s="102"/>
      <c r="N39" s="102"/>
      <c r="O39" s="102"/>
      <c r="P39" s="102"/>
      <c r="Q39" s="102"/>
      <c r="R39" s="94" t="s">
        <v>295</v>
      </c>
      <c r="S39" s="5" t="s">
        <v>288</v>
      </c>
      <c r="T39" s="94" t="s">
        <v>296</v>
      </c>
      <c r="U39" s="94" t="s">
        <v>290</v>
      </c>
      <c r="V39" s="95">
        <v>1</v>
      </c>
      <c r="W39" s="102"/>
      <c r="X39" s="102"/>
      <c r="Y39" s="102"/>
      <c r="Z39" s="102"/>
      <c r="AA39" s="95"/>
      <c r="AB39" s="102"/>
      <c r="AC39" s="102"/>
      <c r="AD39" s="77">
        <v>1</v>
      </c>
      <c r="AE39" s="77"/>
      <c r="AF39" s="227"/>
      <c r="AG39" s="113"/>
      <c r="AH39" s="5" t="s">
        <v>297</v>
      </c>
      <c r="AI39" s="76">
        <v>44915</v>
      </c>
      <c r="AJ39" s="77" t="s">
        <v>305</v>
      </c>
    </row>
    <row r="40" spans="1:36" s="1" customFormat="1" ht="87.75" customHeight="1">
      <c r="A40" s="77" t="s">
        <v>283</v>
      </c>
      <c r="B40" s="76">
        <v>44914</v>
      </c>
      <c r="C40" s="5" t="s">
        <v>306</v>
      </c>
      <c r="D40" s="77" t="s">
        <v>307</v>
      </c>
      <c r="E40" s="5" t="s">
        <v>284</v>
      </c>
      <c r="F40" s="102"/>
      <c r="G40" s="95">
        <v>1</v>
      </c>
      <c r="H40" s="102"/>
      <c r="I40" s="95"/>
      <c r="J40" s="102"/>
      <c r="K40" s="102"/>
      <c r="L40" s="102"/>
      <c r="M40" s="102"/>
      <c r="N40" s="102"/>
      <c r="O40" s="102"/>
      <c r="P40" s="102"/>
      <c r="Q40" s="102"/>
      <c r="R40" s="94" t="s">
        <v>298</v>
      </c>
      <c r="S40" s="94" t="s">
        <v>299</v>
      </c>
      <c r="T40" s="94" t="s">
        <v>289</v>
      </c>
      <c r="U40" s="94" t="s">
        <v>290</v>
      </c>
      <c r="V40" s="95">
        <v>1</v>
      </c>
      <c r="W40" s="102"/>
      <c r="X40" s="102"/>
      <c r="Y40" s="102"/>
      <c r="Z40" s="102"/>
      <c r="AA40" s="95"/>
      <c r="AB40" s="102"/>
      <c r="AC40" s="102"/>
      <c r="AD40" s="77">
        <v>1</v>
      </c>
      <c r="AE40" s="77"/>
      <c r="AF40" s="227"/>
      <c r="AG40" s="113"/>
      <c r="AH40" s="5" t="s">
        <v>300</v>
      </c>
      <c r="AI40" s="76">
        <v>44922</v>
      </c>
      <c r="AJ40" s="77" t="s">
        <v>305</v>
      </c>
    </row>
    <row r="41" spans="1:36" s="1" customFormat="1" ht="87.75" customHeight="1">
      <c r="A41" s="77" t="s">
        <v>285</v>
      </c>
      <c r="B41" s="76">
        <v>44917</v>
      </c>
      <c r="C41" s="5" t="s">
        <v>306</v>
      </c>
      <c r="D41" s="77" t="s">
        <v>307</v>
      </c>
      <c r="E41" s="5" t="s">
        <v>278</v>
      </c>
      <c r="F41" s="102"/>
      <c r="G41" s="95">
        <v>1</v>
      </c>
      <c r="H41" s="102"/>
      <c r="I41" s="95"/>
      <c r="J41" s="102"/>
      <c r="K41" s="102"/>
      <c r="L41" s="102"/>
      <c r="M41" s="102"/>
      <c r="N41" s="102"/>
      <c r="O41" s="102"/>
      <c r="P41" s="102"/>
      <c r="Q41" s="102"/>
      <c r="R41" s="104" t="s">
        <v>287</v>
      </c>
      <c r="S41" s="5" t="s">
        <v>288</v>
      </c>
      <c r="T41" s="94" t="s">
        <v>289</v>
      </c>
      <c r="U41" s="94" t="s">
        <v>290</v>
      </c>
      <c r="V41" s="95">
        <v>1</v>
      </c>
      <c r="W41" s="102"/>
      <c r="X41" s="102"/>
      <c r="Y41" s="102"/>
      <c r="Z41" s="102"/>
      <c r="AA41" s="95"/>
      <c r="AB41" s="102"/>
      <c r="AC41" s="102"/>
      <c r="AD41" s="77">
        <v>1</v>
      </c>
      <c r="AE41" s="77"/>
      <c r="AF41" s="227"/>
      <c r="AG41" s="113"/>
      <c r="AH41" s="5" t="s">
        <v>301</v>
      </c>
      <c r="AI41" s="76">
        <v>44918</v>
      </c>
      <c r="AJ41" s="77" t="s">
        <v>303</v>
      </c>
    </row>
    <row r="42" spans="1:36" s="1" customFormat="1" ht="87.75" customHeight="1">
      <c r="A42" s="77" t="s">
        <v>286</v>
      </c>
      <c r="B42" s="76">
        <v>44917</v>
      </c>
      <c r="C42" s="5" t="s">
        <v>306</v>
      </c>
      <c r="D42" s="77" t="s">
        <v>307</v>
      </c>
      <c r="E42" s="5" t="s">
        <v>284</v>
      </c>
      <c r="F42" s="102"/>
      <c r="G42" s="95">
        <v>1</v>
      </c>
      <c r="H42" s="102"/>
      <c r="I42" s="95"/>
      <c r="J42" s="102"/>
      <c r="K42" s="102"/>
      <c r="L42" s="102"/>
      <c r="M42" s="102"/>
      <c r="N42" s="102"/>
      <c r="O42" s="102"/>
      <c r="P42" s="102"/>
      <c r="Q42" s="102"/>
      <c r="R42" s="94" t="s">
        <v>298</v>
      </c>
      <c r="S42" s="94" t="s">
        <v>302</v>
      </c>
      <c r="T42" s="94" t="s">
        <v>289</v>
      </c>
      <c r="U42" s="94" t="s">
        <v>290</v>
      </c>
      <c r="V42" s="95">
        <v>1</v>
      </c>
      <c r="W42" s="102"/>
      <c r="X42" s="102"/>
      <c r="Y42" s="102"/>
      <c r="Z42" s="102"/>
      <c r="AA42" s="95"/>
      <c r="AB42" s="102"/>
      <c r="AC42" s="102"/>
      <c r="AD42" s="77">
        <v>1</v>
      </c>
      <c r="AE42" s="77"/>
      <c r="AF42" s="227"/>
      <c r="AG42" s="113"/>
      <c r="AH42" s="114" t="s">
        <v>286</v>
      </c>
      <c r="AI42" s="82">
        <v>44917</v>
      </c>
      <c r="AJ42" s="83" t="s">
        <v>303</v>
      </c>
    </row>
    <row r="43" spans="1:36" s="1" customFormat="1" ht="87.75" customHeight="1">
      <c r="A43" s="93" t="s">
        <v>308</v>
      </c>
      <c r="B43" s="115">
        <v>44889</v>
      </c>
      <c r="C43" s="116" t="s">
        <v>307</v>
      </c>
      <c r="D43" s="93" t="s">
        <v>307</v>
      </c>
      <c r="E43" s="94" t="s">
        <v>309</v>
      </c>
      <c r="F43" s="117"/>
      <c r="G43" s="118">
        <v>1</v>
      </c>
      <c r="H43" s="117"/>
      <c r="I43" s="118"/>
      <c r="J43" s="117"/>
      <c r="K43" s="117"/>
      <c r="L43" s="117"/>
      <c r="M43" s="117"/>
      <c r="N43" s="117"/>
      <c r="O43" s="117"/>
      <c r="P43" s="117"/>
      <c r="Q43" s="117"/>
      <c r="R43" s="116" t="s">
        <v>310</v>
      </c>
      <c r="S43" s="116" t="s">
        <v>311</v>
      </c>
      <c r="T43" s="116" t="s">
        <v>316</v>
      </c>
      <c r="U43" s="116" t="s">
        <v>313</v>
      </c>
      <c r="V43" s="118">
        <v>1</v>
      </c>
      <c r="W43" s="117"/>
      <c r="X43" s="117"/>
      <c r="Y43" s="117"/>
      <c r="Z43" s="117"/>
      <c r="AA43" s="118"/>
      <c r="AB43" s="117"/>
      <c r="AC43" s="117"/>
      <c r="AD43" s="93">
        <v>1</v>
      </c>
      <c r="AE43" s="93"/>
      <c r="AF43" s="93">
        <v>1</v>
      </c>
      <c r="AG43" s="119"/>
      <c r="AH43" s="120" t="s">
        <v>314</v>
      </c>
      <c r="AI43" s="121">
        <v>44902</v>
      </c>
      <c r="AJ43" s="83" t="s">
        <v>315</v>
      </c>
    </row>
    <row r="44" spans="1:36" s="1" customFormat="1" ht="87.75" customHeight="1">
      <c r="A44" s="93" t="s">
        <v>317</v>
      </c>
      <c r="B44" s="115">
        <v>44894</v>
      </c>
      <c r="C44" s="116" t="s">
        <v>307</v>
      </c>
      <c r="D44" s="93" t="s">
        <v>307</v>
      </c>
      <c r="E44" s="94" t="s">
        <v>318</v>
      </c>
      <c r="F44" s="117"/>
      <c r="G44" s="118">
        <v>1</v>
      </c>
      <c r="H44" s="117"/>
      <c r="I44" s="118"/>
      <c r="J44" s="117"/>
      <c r="K44" s="117"/>
      <c r="L44" s="117"/>
      <c r="M44" s="117"/>
      <c r="N44" s="117"/>
      <c r="O44" s="117"/>
      <c r="P44" s="117"/>
      <c r="Q44" s="117"/>
      <c r="R44" s="116" t="s">
        <v>319</v>
      </c>
      <c r="S44" s="116" t="s">
        <v>320</v>
      </c>
      <c r="T44" s="116" t="s">
        <v>312</v>
      </c>
      <c r="U44" s="116" t="s">
        <v>321</v>
      </c>
      <c r="V44" s="118">
        <v>1</v>
      </c>
      <c r="W44" s="117"/>
      <c r="X44" s="117"/>
      <c r="Y44" s="117"/>
      <c r="Z44" s="117"/>
      <c r="AA44" s="118"/>
      <c r="AB44" s="117"/>
      <c r="AC44" s="117"/>
      <c r="AD44" s="93">
        <v>1</v>
      </c>
      <c r="AE44" s="93"/>
      <c r="AF44" s="93">
        <v>1</v>
      </c>
      <c r="AG44" s="119"/>
      <c r="AH44" s="120" t="s">
        <v>322</v>
      </c>
      <c r="AI44" s="121">
        <v>44896</v>
      </c>
      <c r="AJ44" s="83" t="s">
        <v>304</v>
      </c>
    </row>
    <row r="45" spans="1:36" s="1" customFormat="1" ht="87.75" customHeight="1">
      <c r="A45" s="93" t="s">
        <v>323</v>
      </c>
      <c r="B45" s="115">
        <v>44907</v>
      </c>
      <c r="C45" s="116" t="s">
        <v>307</v>
      </c>
      <c r="D45" s="93" t="s">
        <v>307</v>
      </c>
      <c r="E45" s="94" t="s">
        <v>318</v>
      </c>
      <c r="F45" s="117"/>
      <c r="G45" s="118">
        <v>1</v>
      </c>
      <c r="H45" s="117"/>
      <c r="I45" s="118"/>
      <c r="J45" s="117"/>
      <c r="K45" s="117"/>
      <c r="L45" s="117"/>
      <c r="M45" s="117"/>
      <c r="N45" s="117"/>
      <c r="O45" s="117"/>
      <c r="P45" s="117"/>
      <c r="Q45" s="117"/>
      <c r="R45" s="116" t="s">
        <v>324</v>
      </c>
      <c r="S45" s="116" t="s">
        <v>325</v>
      </c>
      <c r="T45" s="116" t="s">
        <v>312</v>
      </c>
      <c r="U45" s="116" t="s">
        <v>321</v>
      </c>
      <c r="V45" s="118">
        <v>1</v>
      </c>
      <c r="W45" s="117"/>
      <c r="X45" s="117"/>
      <c r="Y45" s="117"/>
      <c r="Z45" s="117"/>
      <c r="AA45" s="118"/>
      <c r="AB45" s="117"/>
      <c r="AC45" s="117"/>
      <c r="AD45" s="93">
        <v>1</v>
      </c>
      <c r="AE45" s="93"/>
      <c r="AF45" s="93">
        <v>1</v>
      </c>
      <c r="AG45" s="119"/>
      <c r="AH45" s="120" t="s">
        <v>326</v>
      </c>
      <c r="AI45" s="121">
        <v>44902</v>
      </c>
      <c r="AJ45" s="83" t="s">
        <v>327</v>
      </c>
    </row>
    <row r="46" spans="1:36" s="1" customFormat="1" ht="87.75" customHeight="1">
      <c r="A46" s="93" t="s">
        <v>328</v>
      </c>
      <c r="B46" s="115">
        <v>44907</v>
      </c>
      <c r="C46" s="116" t="s">
        <v>307</v>
      </c>
      <c r="D46" s="93" t="s">
        <v>307</v>
      </c>
      <c r="E46" s="94" t="s">
        <v>329</v>
      </c>
      <c r="F46" s="117"/>
      <c r="G46" s="118">
        <v>1</v>
      </c>
      <c r="H46" s="117"/>
      <c r="I46" s="118"/>
      <c r="J46" s="117"/>
      <c r="K46" s="117"/>
      <c r="L46" s="117"/>
      <c r="M46" s="117"/>
      <c r="N46" s="117"/>
      <c r="O46" s="117"/>
      <c r="P46" s="117"/>
      <c r="Q46" s="117"/>
      <c r="R46" s="116" t="s">
        <v>330</v>
      </c>
      <c r="S46" s="116" t="s">
        <v>331</v>
      </c>
      <c r="T46" s="116" t="s">
        <v>312</v>
      </c>
      <c r="U46" s="116" t="s">
        <v>321</v>
      </c>
      <c r="V46" s="118">
        <v>1</v>
      </c>
      <c r="W46" s="117"/>
      <c r="X46" s="117"/>
      <c r="Y46" s="117"/>
      <c r="Z46" s="117"/>
      <c r="AA46" s="118"/>
      <c r="AB46" s="117"/>
      <c r="AC46" s="117"/>
      <c r="AD46" s="93">
        <v>1</v>
      </c>
      <c r="AE46" s="93"/>
      <c r="AF46" s="93">
        <v>1</v>
      </c>
      <c r="AG46" s="119"/>
      <c r="AH46" s="120" t="s">
        <v>332</v>
      </c>
      <c r="AI46" s="121">
        <v>44907</v>
      </c>
      <c r="AJ46" s="83" t="s">
        <v>333</v>
      </c>
    </row>
    <row r="47" spans="1:36" s="1" customFormat="1" ht="87.75" customHeight="1">
      <c r="A47" s="93" t="s">
        <v>334</v>
      </c>
      <c r="B47" s="115">
        <v>44908</v>
      </c>
      <c r="C47" s="116" t="s">
        <v>307</v>
      </c>
      <c r="D47" s="93" t="s">
        <v>307</v>
      </c>
      <c r="E47" s="94" t="s">
        <v>335</v>
      </c>
      <c r="F47" s="117"/>
      <c r="G47" s="118">
        <v>1</v>
      </c>
      <c r="H47" s="117"/>
      <c r="I47" s="118"/>
      <c r="J47" s="117"/>
      <c r="K47" s="117"/>
      <c r="L47" s="117"/>
      <c r="M47" s="117"/>
      <c r="N47" s="117"/>
      <c r="O47" s="117"/>
      <c r="P47" s="117"/>
      <c r="Q47" s="117"/>
      <c r="R47" s="116" t="s">
        <v>336</v>
      </c>
      <c r="S47" s="116" t="s">
        <v>337</v>
      </c>
      <c r="T47" s="116" t="s">
        <v>312</v>
      </c>
      <c r="U47" s="116" t="s">
        <v>321</v>
      </c>
      <c r="V47" s="118">
        <v>1</v>
      </c>
      <c r="W47" s="117"/>
      <c r="X47" s="117"/>
      <c r="Y47" s="117"/>
      <c r="Z47" s="117"/>
      <c r="AA47" s="118"/>
      <c r="AB47" s="117"/>
      <c r="AC47" s="117"/>
      <c r="AD47" s="93">
        <v>1</v>
      </c>
      <c r="AE47" s="93"/>
      <c r="AF47" s="93">
        <v>1</v>
      </c>
      <c r="AG47" s="119"/>
      <c r="AH47" s="120" t="s">
        <v>338</v>
      </c>
      <c r="AI47" s="121">
        <v>44922</v>
      </c>
      <c r="AJ47" s="83" t="s">
        <v>339</v>
      </c>
    </row>
    <row r="48" spans="1:36" s="1" customFormat="1" ht="87.75" customHeight="1">
      <c r="A48" s="77" t="s">
        <v>340</v>
      </c>
      <c r="B48" s="76">
        <v>44923</v>
      </c>
      <c r="C48" s="5" t="s">
        <v>341</v>
      </c>
      <c r="D48" s="122" t="s">
        <v>342</v>
      </c>
      <c r="E48" s="5" t="s">
        <v>343</v>
      </c>
      <c r="F48" s="102"/>
      <c r="G48" s="77">
        <v>1</v>
      </c>
      <c r="H48" s="102"/>
      <c r="I48" s="102"/>
      <c r="J48" s="102"/>
      <c r="K48" s="102"/>
      <c r="L48" s="102"/>
      <c r="M48" s="77"/>
      <c r="N48" s="102"/>
      <c r="O48" s="102"/>
      <c r="P48" s="102"/>
      <c r="Q48" s="102"/>
      <c r="R48" s="89" t="s">
        <v>346</v>
      </c>
      <c r="S48" s="5" t="s">
        <v>347</v>
      </c>
      <c r="T48" s="5" t="s">
        <v>348</v>
      </c>
      <c r="U48" s="89" t="s">
        <v>349</v>
      </c>
      <c r="V48" s="102">
        <v>1</v>
      </c>
      <c r="W48" s="102"/>
      <c r="X48" s="102"/>
      <c r="Y48" s="102"/>
      <c r="Z48" s="102"/>
      <c r="AA48" s="102">
        <v>1</v>
      </c>
      <c r="AB48" s="102"/>
      <c r="AC48" s="102"/>
      <c r="AD48" s="102"/>
      <c r="AE48" s="102">
        <v>1</v>
      </c>
      <c r="AF48" s="102"/>
      <c r="AG48" s="102"/>
      <c r="AH48" s="77"/>
      <c r="AI48" s="123"/>
      <c r="AJ48" s="83"/>
    </row>
    <row r="49" spans="1:43" s="1" customFormat="1" ht="87.75" customHeight="1">
      <c r="A49" s="77" t="s">
        <v>344</v>
      </c>
      <c r="B49" s="76">
        <v>44918</v>
      </c>
      <c r="C49" s="5" t="s">
        <v>341</v>
      </c>
      <c r="D49" s="122" t="s">
        <v>342</v>
      </c>
      <c r="E49" s="89" t="s">
        <v>345</v>
      </c>
      <c r="F49" s="93"/>
      <c r="G49" s="93">
        <v>1</v>
      </c>
      <c r="H49" s="93"/>
      <c r="I49" s="93"/>
      <c r="J49" s="93"/>
      <c r="K49" s="93"/>
      <c r="L49" s="93"/>
      <c r="M49" s="93"/>
      <c r="N49" s="93"/>
      <c r="O49" s="93"/>
      <c r="P49" s="93"/>
      <c r="Q49" s="93"/>
      <c r="R49" s="89" t="s">
        <v>346</v>
      </c>
      <c r="S49" s="89" t="s">
        <v>350</v>
      </c>
      <c r="T49" s="5" t="s">
        <v>348</v>
      </c>
      <c r="U49" s="89" t="s">
        <v>349</v>
      </c>
      <c r="V49" s="102">
        <v>1</v>
      </c>
      <c r="W49" s="102"/>
      <c r="X49" s="102"/>
      <c r="Y49" s="102"/>
      <c r="Z49" s="102"/>
      <c r="AA49" s="102">
        <v>1</v>
      </c>
      <c r="AB49" s="102"/>
      <c r="AC49" s="102"/>
      <c r="AD49" s="102"/>
      <c r="AE49" s="102">
        <v>1</v>
      </c>
      <c r="AF49" s="118"/>
      <c r="AG49" s="118"/>
      <c r="AH49" s="93"/>
      <c r="AI49" s="124"/>
      <c r="AJ49" s="83"/>
    </row>
    <row r="50" spans="1:43" s="80" customFormat="1" ht="42.75" customHeight="1">
      <c r="A50" s="89"/>
      <c r="B50" s="90"/>
      <c r="C50" s="91"/>
      <c r="D50" s="91"/>
      <c r="E50" s="77"/>
      <c r="F50" s="93">
        <f>SUM(F10:F47)</f>
        <v>1</v>
      </c>
      <c r="G50" s="93">
        <v>27</v>
      </c>
      <c r="H50" s="93">
        <v>0</v>
      </c>
      <c r="I50" s="93">
        <f>SUM(I10:I47)</f>
        <v>12</v>
      </c>
      <c r="J50" s="93">
        <v>0</v>
      </c>
      <c r="K50" s="93">
        <v>0</v>
      </c>
      <c r="L50" s="93">
        <v>0</v>
      </c>
      <c r="M50" s="93">
        <v>0</v>
      </c>
      <c r="N50" s="93">
        <v>0</v>
      </c>
      <c r="O50" s="93">
        <v>0</v>
      </c>
      <c r="P50" s="93">
        <v>0</v>
      </c>
      <c r="Q50" s="93"/>
      <c r="R50" s="89"/>
      <c r="S50" s="89"/>
      <c r="T50" s="89"/>
      <c r="U50" s="89"/>
      <c r="V50" s="93">
        <v>40</v>
      </c>
      <c r="W50" s="93"/>
      <c r="X50" s="93"/>
      <c r="Y50" s="93"/>
      <c r="Z50" s="93"/>
      <c r="AA50" s="93">
        <v>2</v>
      </c>
      <c r="AB50" s="93"/>
      <c r="AC50" s="93">
        <f>SUM(AC10:AC47)</f>
        <v>25</v>
      </c>
      <c r="AD50" s="93">
        <f>SUM(AD10:AD49)</f>
        <v>34</v>
      </c>
      <c r="AE50" s="93">
        <v>12</v>
      </c>
      <c r="AF50" s="93">
        <f>SUM(AF10:AF49)</f>
        <v>25</v>
      </c>
      <c r="AG50" s="93">
        <f>SUM(AG10:AG47)</f>
        <v>3</v>
      </c>
      <c r="AH50" s="89"/>
      <c r="AI50" s="90"/>
      <c r="AJ50" s="4" t="s">
        <v>354</v>
      </c>
    </row>
    <row r="51" spans="1:43" ht="39" customHeight="1">
      <c r="A51"/>
      <c r="B51"/>
      <c r="C51" s="206" t="s">
        <v>97</v>
      </c>
      <c r="D51" s="206"/>
      <c r="E51" s="206"/>
    </row>
    <row r="52" spans="1:43" ht="39" customHeight="1">
      <c r="A52"/>
      <c r="B52"/>
      <c r="C52" s="206" t="s">
        <v>0</v>
      </c>
      <c r="D52" s="206"/>
      <c r="E52" s="84">
        <v>40</v>
      </c>
    </row>
    <row r="53" spans="1:43" ht="39" customHeight="1">
      <c r="A53"/>
      <c r="B53"/>
      <c r="C53" s="206" t="s">
        <v>98</v>
      </c>
      <c r="D53" s="206"/>
      <c r="E53" s="81" t="str">
        <f>AJ50</f>
        <v>4.2</v>
      </c>
    </row>
    <row r="54" spans="1:43" ht="39" customHeight="1">
      <c r="A54"/>
      <c r="B54"/>
      <c r="C54" s="206" t="s">
        <v>99</v>
      </c>
      <c r="D54" s="206"/>
      <c r="E54" s="74">
        <v>27</v>
      </c>
    </row>
    <row r="55" spans="1:43" ht="39" customHeight="1">
      <c r="A55"/>
      <c r="B55"/>
      <c r="C55" s="206" t="s">
        <v>100</v>
      </c>
      <c r="D55" s="206"/>
      <c r="E55" s="74">
        <v>12</v>
      </c>
    </row>
    <row r="56" spans="1:43" ht="39" customHeight="1">
      <c r="A56"/>
      <c r="B56"/>
      <c r="C56" s="206" t="s">
        <v>101</v>
      </c>
      <c r="D56" s="206"/>
      <c r="E56" s="74">
        <v>1</v>
      </c>
    </row>
    <row r="57" spans="1:43" ht="39" customHeight="1">
      <c r="A57"/>
      <c r="B57"/>
      <c r="C57" s="206" t="s">
        <v>352</v>
      </c>
      <c r="D57" s="206"/>
      <c r="E57" s="126"/>
    </row>
    <row r="58" spans="1:43" ht="39" customHeight="1">
      <c r="A58"/>
      <c r="B58"/>
      <c r="C58" s="223" t="s">
        <v>353</v>
      </c>
      <c r="D58" s="223"/>
      <c r="E58" s="79"/>
    </row>
    <row r="59" spans="1:43" ht="69" customHeight="1">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10"/>
      <c r="AK59" s="78"/>
      <c r="AL59" s="78"/>
      <c r="AM59" s="78"/>
      <c r="AN59" s="78"/>
      <c r="AO59" s="78"/>
      <c r="AP59" s="78"/>
      <c r="AQ59" s="78"/>
    </row>
    <row r="62" spans="1:43">
      <c r="A62"/>
      <c r="B62"/>
    </row>
    <row r="63" spans="1:43">
      <c r="A63"/>
      <c r="B63"/>
    </row>
    <row r="64" spans="1:43">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49" spans="1:2">
      <c r="A349"/>
      <c r="B349"/>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row r="423" spans="1:2">
      <c r="A423"/>
      <c r="B423"/>
    </row>
    <row r="424" spans="1:2">
      <c r="A424"/>
      <c r="B424"/>
    </row>
    <row r="425" spans="1:2">
      <c r="A425"/>
      <c r="B425"/>
    </row>
    <row r="426" spans="1:2">
      <c r="A426"/>
      <c r="B426"/>
    </row>
    <row r="427" spans="1:2">
      <c r="A427"/>
      <c r="B427"/>
    </row>
    <row r="428" spans="1:2">
      <c r="A428"/>
      <c r="B428"/>
    </row>
    <row r="429" spans="1:2">
      <c r="A429"/>
      <c r="B429"/>
    </row>
    <row r="430" spans="1:2">
      <c r="A430"/>
      <c r="B430"/>
    </row>
    <row r="431" spans="1:2">
      <c r="A431"/>
      <c r="B431"/>
    </row>
    <row r="432" spans="1:2">
      <c r="A432"/>
      <c r="B432"/>
    </row>
    <row r="433" spans="1:2">
      <c r="A433"/>
      <c r="B433"/>
    </row>
    <row r="434" spans="1:2">
      <c r="A434"/>
      <c r="B434"/>
    </row>
    <row r="435" spans="1:2">
      <c r="A435"/>
      <c r="B435"/>
    </row>
  </sheetData>
  <mergeCells count="63">
    <mergeCell ref="C56:D56"/>
    <mergeCell ref="C58:D58"/>
    <mergeCell ref="C52:D52"/>
    <mergeCell ref="C53:D53"/>
    <mergeCell ref="C54:D54"/>
    <mergeCell ref="C55:D55"/>
    <mergeCell ref="C57:D57"/>
    <mergeCell ref="A59:AJ59"/>
    <mergeCell ref="AD7:AD8"/>
    <mergeCell ref="AE7:AE8"/>
    <mergeCell ref="AF7:AF8"/>
    <mergeCell ref="AG7:AG8"/>
    <mergeCell ref="A9:AJ9"/>
    <mergeCell ref="P7:P8"/>
    <mergeCell ref="Q7:Q8"/>
    <mergeCell ref="Z6:Z8"/>
    <mergeCell ref="AH5:AH8"/>
    <mergeCell ref="AI5:AI8"/>
    <mergeCell ref="AJ5:AJ8"/>
    <mergeCell ref="AD5:AE6"/>
    <mergeCell ref="AF5:AG6"/>
    <mergeCell ref="A5:A8"/>
    <mergeCell ref="B5:B8"/>
    <mergeCell ref="H6:H8"/>
    <mergeCell ref="I6:I8"/>
    <mergeCell ref="C5:E5"/>
    <mergeCell ref="C51:E51"/>
    <mergeCell ref="L7:L8"/>
    <mergeCell ref="F5:K5"/>
    <mergeCell ref="L5:Q5"/>
    <mergeCell ref="C6:C8"/>
    <mergeCell ref="D6:D8"/>
    <mergeCell ref="E6:E8"/>
    <mergeCell ref="F6:F8"/>
    <mergeCell ref="G6:G8"/>
    <mergeCell ref="V6:V8"/>
    <mergeCell ref="W6:W8"/>
    <mergeCell ref="X6:X8"/>
    <mergeCell ref="Y6:Y8"/>
    <mergeCell ref="S5:S8"/>
    <mergeCell ref="T5:T8"/>
    <mergeCell ref="U5:U8"/>
    <mergeCell ref="V5:AC5"/>
    <mergeCell ref="AA6:AC6"/>
    <mergeCell ref="AA7:AA8"/>
    <mergeCell ref="AB7:AB8"/>
    <mergeCell ref="AC7:AC8"/>
    <mergeCell ref="R5:R8"/>
    <mergeCell ref="J6:J8"/>
    <mergeCell ref="K6:K8"/>
    <mergeCell ref="L6:M6"/>
    <mergeCell ref="N6:O6"/>
    <mergeCell ref="P6:Q6"/>
    <mergeCell ref="O7:O8"/>
    <mergeCell ref="M7:M8"/>
    <mergeCell ref="N7:N8"/>
    <mergeCell ref="A1:B4"/>
    <mergeCell ref="C1:AH2"/>
    <mergeCell ref="AI1:AJ1"/>
    <mergeCell ref="AI2:AJ2"/>
    <mergeCell ref="C3:AH4"/>
    <mergeCell ref="AI3:AJ3"/>
    <mergeCell ref="AI4:AJ4"/>
  </mergeCells>
  <hyperlinks>
    <hyperlink ref="D26" r:id="rId1" xr:uid="{AAB62A2F-57CA-46B3-9A8E-1DAC899580C0}"/>
    <hyperlink ref="D27" r:id="rId2" xr:uid="{1EEB0C83-07A8-401B-9451-FFB4F4AF0739}"/>
    <hyperlink ref="D29" r:id="rId3" xr:uid="{DDBE29E2-C3D9-4FE9-B733-F47EDA9778C7}"/>
    <hyperlink ref="D28" r:id="rId4" xr:uid="{26819EFD-E3D9-4FAA-A3C8-9A218A630A76}"/>
    <hyperlink ref="D30" r:id="rId5" xr:uid="{2C57F153-EAC0-4248-AA45-E18B26A348E5}"/>
    <hyperlink ref="D31" r:id="rId6" xr:uid="{C13B1415-A97E-40DE-9560-DDC95F2A5DA8}"/>
    <hyperlink ref="D32" r:id="rId7" xr:uid="{558EFC31-804F-44E6-9E75-27C20B8C010A}"/>
    <hyperlink ref="D34" r:id="rId8" xr:uid="{3CE6E79F-CF46-4531-A369-7DD5E4599958}"/>
    <hyperlink ref="D36" r:id="rId9" xr:uid="{311645BC-AF6A-4B79-A30A-22714ACCB39D}"/>
    <hyperlink ref="D35" r:id="rId10" xr:uid="{9CC4AE83-EDC1-4741-99F4-3A8D0EC501F5}"/>
    <hyperlink ref="D25" r:id="rId11" xr:uid="{AF6DE22B-636A-46FB-B465-E7BA5DDB5D5F}"/>
  </hyperlinks>
  <printOptions horizontalCentered="1"/>
  <pageMargins left="0.23622047244094491" right="0.23622047244094491" top="0.74803149606299213" bottom="0.74803149606299213" header="0.31496062992125984" footer="0.31496062992125984"/>
  <pageSetup scale="22" fitToHeight="0" orientation="landscape"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6:G60"/>
  <sheetViews>
    <sheetView zoomScale="85" zoomScaleNormal="85" workbookViewId="0">
      <selection activeCell="E11" sqref="E11"/>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8" t="s">
        <v>53</v>
      </c>
      <c r="E7" s="9" t="s">
        <v>54</v>
      </c>
      <c r="F7" s="9" t="s">
        <v>55</v>
      </c>
    </row>
    <row r="8" spans="4:6" ht="15" thickBot="1">
      <c r="D8" s="10" t="s">
        <v>27</v>
      </c>
      <c r="E8" s="11">
        <v>27</v>
      </c>
      <c r="F8" s="12">
        <f>E8/E11</f>
        <v>0.67500000000000004</v>
      </c>
    </row>
    <row r="9" spans="4:6" ht="15" thickBot="1">
      <c r="D9" s="10" t="s">
        <v>25</v>
      </c>
      <c r="E9" s="11">
        <v>12</v>
      </c>
      <c r="F9" s="12">
        <f>E9/E11</f>
        <v>0.3</v>
      </c>
    </row>
    <row r="10" spans="4:6" ht="15" thickBot="1">
      <c r="D10" s="10" t="s">
        <v>355</v>
      </c>
      <c r="E10" s="11">
        <v>1</v>
      </c>
      <c r="F10" s="12">
        <f>E10/E11</f>
        <v>2.5000000000000001E-2</v>
      </c>
    </row>
    <row r="11" spans="4:6" ht="15" thickBot="1">
      <c r="D11" s="10" t="s">
        <v>57</v>
      </c>
      <c r="E11" s="11">
        <f>SUM(E8:E10)</f>
        <v>40</v>
      </c>
      <c r="F11" s="13">
        <f>SUM(F8:F10)</f>
        <v>1</v>
      </c>
    </row>
    <row r="16" spans="4:6" ht="15" thickBot="1"/>
    <row r="17" spans="4:6" ht="15" thickBot="1">
      <c r="D17" s="14" t="s">
        <v>58</v>
      </c>
      <c r="E17" s="15" t="s">
        <v>54</v>
      </c>
      <c r="F17" s="15" t="s">
        <v>55</v>
      </c>
    </row>
    <row r="18" spans="4:6" ht="15" thickBot="1">
      <c r="D18" s="10" t="s">
        <v>60</v>
      </c>
      <c r="E18" s="11">
        <v>0</v>
      </c>
      <c r="F18" s="12">
        <f>E18/E20</f>
        <v>0</v>
      </c>
    </row>
    <row r="19" spans="4:6" ht="15" thickBot="1">
      <c r="D19" s="10" t="s">
        <v>61</v>
      </c>
      <c r="E19" s="11">
        <v>15</v>
      </c>
      <c r="F19" s="12">
        <f>E19/E20</f>
        <v>1</v>
      </c>
    </row>
    <row r="20" spans="4:6" ht="15" thickBot="1">
      <c r="D20" s="10" t="s">
        <v>57</v>
      </c>
      <c r="E20" s="11">
        <f>SUM(E18:E19)</f>
        <v>15</v>
      </c>
      <c r="F20" s="13">
        <v>1</v>
      </c>
    </row>
    <row r="21" spans="4:6">
      <c r="D21" s="224"/>
      <c r="E21" s="224"/>
      <c r="F21" s="224"/>
    </row>
    <row r="22" spans="4:6">
      <c r="D22" s="67"/>
      <c r="E22" s="67"/>
      <c r="F22" s="67"/>
    </row>
    <row r="23" spans="4:6">
      <c r="D23" s="68"/>
      <c r="E23" s="69"/>
      <c r="F23" s="70"/>
    </row>
    <row r="24" spans="4:6">
      <c r="D24" s="68"/>
      <c r="E24" s="69"/>
      <c r="F24" s="69"/>
    </row>
    <row r="25" spans="4:6">
      <c r="D25" s="69"/>
      <c r="E25" s="69"/>
      <c r="F25" s="70"/>
    </row>
    <row r="28" spans="4:6">
      <c r="D28" s="67"/>
      <c r="E28" s="67"/>
      <c r="F28" s="67"/>
    </row>
    <row r="29" spans="4:6">
      <c r="D29" s="71"/>
      <c r="E29" s="69"/>
      <c r="F29" s="72"/>
    </row>
    <row r="30" spans="4:6">
      <c r="D30" s="71"/>
      <c r="E30" s="69"/>
      <c r="F30" s="72"/>
    </row>
    <row r="31" spans="4:6">
      <c r="D31" s="71"/>
      <c r="E31" s="69"/>
      <c r="F31" s="72"/>
    </row>
    <row r="34" spans="4:7" ht="15" thickBot="1"/>
    <row r="35" spans="4:7" ht="15" thickBot="1">
      <c r="D35" s="17"/>
      <c r="E35" s="15"/>
      <c r="F35" s="15"/>
      <c r="G35" s="15"/>
    </row>
    <row r="36" spans="4:7" ht="51" customHeight="1" thickBot="1">
      <c r="D36" s="18"/>
      <c r="E36" s="19"/>
      <c r="F36" s="11"/>
      <c r="G36" s="12"/>
    </row>
    <row r="37" spans="4:7" ht="15" thickBot="1">
      <c r="D37" s="20"/>
      <c r="E37" s="19"/>
      <c r="F37" s="11"/>
      <c r="G37" s="12"/>
    </row>
    <row r="38" spans="4:7" ht="15" thickBot="1">
      <c r="D38" s="18"/>
      <c r="E38" s="19"/>
      <c r="F38" s="11"/>
      <c r="G38" s="12"/>
    </row>
    <row r="39" spans="4:7" ht="15" thickBot="1">
      <c r="D39" s="18"/>
      <c r="E39" s="19"/>
      <c r="F39" s="11"/>
      <c r="G39" s="12"/>
    </row>
    <row r="40" spans="4:7" ht="15" thickBot="1">
      <c r="D40" s="10"/>
      <c r="E40" s="21"/>
      <c r="F40" s="11"/>
      <c r="G40" s="13"/>
    </row>
    <row r="48" spans="4:7" ht="15" thickBot="1"/>
    <row r="49" spans="4:6" ht="15" thickBot="1">
      <c r="D49" s="8" t="s">
        <v>53</v>
      </c>
      <c r="E49" s="9" t="s">
        <v>54</v>
      </c>
      <c r="F49" s="9" t="s">
        <v>55</v>
      </c>
    </row>
    <row r="50" spans="4:6" ht="15" thickBot="1">
      <c r="D50" s="10" t="s">
        <v>27</v>
      </c>
      <c r="E50" s="11">
        <v>0</v>
      </c>
      <c r="F50" s="22">
        <f>E50/E53</f>
        <v>0</v>
      </c>
    </row>
    <row r="51" spans="4:6" ht="15" thickBot="1">
      <c r="D51" s="10" t="s">
        <v>25</v>
      </c>
      <c r="E51" s="11">
        <v>9</v>
      </c>
      <c r="F51" s="22">
        <f>E51/E53</f>
        <v>0.375</v>
      </c>
    </row>
    <row r="52" spans="4:6" ht="15" thickBot="1">
      <c r="D52" s="10" t="s">
        <v>56</v>
      </c>
      <c r="E52" s="11">
        <v>15</v>
      </c>
      <c r="F52" s="22">
        <f>E52/E53</f>
        <v>0.625</v>
      </c>
    </row>
    <row r="53" spans="4:6" ht="15" thickBot="1">
      <c r="D53" s="10" t="s">
        <v>57</v>
      </c>
      <c r="E53" s="11">
        <f>SUM(E50:E52)</f>
        <v>24</v>
      </c>
      <c r="F53" s="23">
        <f>SUM(F50:F52)</f>
        <v>1</v>
      </c>
    </row>
    <row r="56" spans="4:6" ht="15" thickBot="1"/>
    <row r="57" spans="4:6" ht="15" thickBot="1">
      <c r="D57" s="14" t="s">
        <v>58</v>
      </c>
      <c r="E57" s="15" t="s">
        <v>54</v>
      </c>
      <c r="F57" s="15" t="s">
        <v>55</v>
      </c>
    </row>
    <row r="58" spans="4:6" ht="15" thickBot="1">
      <c r="D58" s="10" t="s">
        <v>60</v>
      </c>
      <c r="E58" s="11">
        <v>0</v>
      </c>
      <c r="F58" s="16" t="e">
        <f>E58/E60</f>
        <v>#DIV/0!</v>
      </c>
    </row>
    <row r="59" spans="4:6" ht="15" thickBot="1">
      <c r="D59" s="10" t="s">
        <v>61</v>
      </c>
      <c r="E59" s="11">
        <v>0</v>
      </c>
      <c r="F59" s="16" t="e">
        <f>E59/E60</f>
        <v>#DIV/0!</v>
      </c>
    </row>
    <row r="60" spans="4:6" ht="15" thickBot="1">
      <c r="D60" s="10" t="s">
        <v>57</v>
      </c>
      <c r="E60" s="11">
        <v>0</v>
      </c>
      <c r="F60" s="16"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Consolidado</vt:lpstr>
      <vt:lpstr>PET DICIEMBRE</vt:lpstr>
      <vt:lpstr>GRAFICOS (3)</vt:lpstr>
      <vt:lpstr>'PET DICIEMBRE'!Área_de_impresión</vt:lpstr>
      <vt:lpstr>'PET DICIEMBRE'!INSTALACION</vt:lpstr>
      <vt:lpstr>'PET DICIEMBRE'!PRESTACION</vt:lpstr>
      <vt:lpstr>'PET DICIEMBRE'!Títulos_a_imprimir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OSORIO</cp:lastModifiedBy>
  <dcterms:created xsi:type="dcterms:W3CDTF">2022-03-31T22:05:39Z</dcterms:created>
  <dcterms:modified xsi:type="dcterms:W3CDTF">2023-01-06T15:39:10Z</dcterms:modified>
</cp:coreProperties>
</file>